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mzugy1\Desktop\2019\Mapati2019\201812.31rend\"/>
    </mc:Choice>
  </mc:AlternateContent>
  <xr:revisionPtr revIDLastSave="0" documentId="13_ncr:1_{07AE414E-C5E4-47A7-AB62-CBCBD511088A}" xr6:coauthVersionLast="40" xr6:coauthVersionMax="40" xr10:uidLastSave="{00000000-0000-0000-0000-000000000000}"/>
  <bookViews>
    <workbookView xWindow="0" yWindow="45" windowWidth="15600" windowHeight="11760" tabRatio="874" activeTab="4" xr2:uid="{00000000-000D-0000-FFFF-FFFF00000000}"/>
  </bookViews>
  <sheets>
    <sheet name="1.1.sz.mell" sheetId="32" r:id="rId1"/>
    <sheet name="1.2.mell " sheetId="33" r:id="rId2"/>
    <sheet name="2 .1.sz.mell  " sheetId="42" r:id="rId3"/>
    <sheet name="2.2 .sz.mell " sheetId="26" r:id="rId4"/>
    <sheet name="3.1.sz.melléklet " sheetId="43" r:id="rId5"/>
    <sheet name="3.2.sz.melléklet" sheetId="25" r:id="rId6"/>
    <sheet name="4  .sz.mell" sheetId="29" r:id="rId7"/>
    <sheet name="5.6 sz. melléklet" sheetId="20" r:id="rId8"/>
    <sheet name="7 .sz.mell" sheetId="10" r:id="rId9"/>
    <sheet name="8.sz.melléklet" sheetId="17" r:id="rId10"/>
    <sheet name="9.10.sz.mell " sheetId="38" r:id="rId11"/>
    <sheet name="11. sz mell" sheetId="37" r:id="rId12"/>
    <sheet name="12.1" sheetId="45" r:id="rId13"/>
    <sheet name="12.2" sheetId="46" r:id="rId14"/>
    <sheet name="12.3" sheetId="50" r:id="rId15"/>
    <sheet name="12.4" sheetId="51" r:id="rId16"/>
    <sheet name="12.5" sheetId="52" r:id="rId17"/>
  </sheets>
  <definedNames>
    <definedName name="_xlnm.Print_Area" localSheetId="0">'1.1.sz.mell'!$A$1:$J$30</definedName>
  </definedNames>
  <calcPr calcId="181029"/>
</workbook>
</file>

<file path=xl/calcChain.xml><?xml version="1.0" encoding="utf-8"?>
<calcChain xmlns="http://schemas.openxmlformats.org/spreadsheetml/2006/main">
  <c r="J83" i="25" l="1"/>
  <c r="I83" i="25" l="1"/>
  <c r="H83" i="25"/>
  <c r="L72" i="25"/>
  <c r="K72" i="25"/>
  <c r="J72" i="25"/>
  <c r="I72" i="25"/>
  <c r="H72" i="25"/>
  <c r="L67" i="25"/>
  <c r="K67" i="25"/>
  <c r="J67" i="25"/>
  <c r="I67" i="25"/>
  <c r="H67" i="25"/>
  <c r="L61" i="25"/>
  <c r="K61" i="25"/>
  <c r="J61" i="25"/>
  <c r="I61" i="25"/>
  <c r="H61" i="25"/>
  <c r="J57" i="25"/>
  <c r="I57" i="25"/>
  <c r="H57" i="25"/>
  <c r="J51" i="25"/>
  <c r="I51" i="25"/>
  <c r="H51" i="25"/>
  <c r="J47" i="25"/>
  <c r="I47" i="25"/>
  <c r="J36" i="25"/>
  <c r="I36" i="25"/>
  <c r="H36" i="25"/>
  <c r="J30" i="25"/>
  <c r="I30" i="25"/>
  <c r="H30" i="25"/>
  <c r="J18" i="25"/>
  <c r="I18" i="25"/>
  <c r="H18" i="25"/>
  <c r="J13" i="25"/>
  <c r="I13" i="25"/>
  <c r="K7" i="25"/>
  <c r="J7" i="25"/>
  <c r="I7" i="25"/>
  <c r="H7" i="25"/>
  <c r="G66" i="43"/>
  <c r="G18" i="10"/>
  <c r="F30" i="29"/>
  <c r="H13" i="43"/>
  <c r="H18" i="43"/>
  <c r="G18" i="43"/>
  <c r="H46" i="43"/>
  <c r="H60" i="43"/>
  <c r="G60" i="43"/>
  <c r="H66" i="43"/>
  <c r="I50" i="43"/>
  <c r="H50" i="43"/>
  <c r="G50" i="43"/>
  <c r="H56" i="43"/>
  <c r="H35" i="43"/>
  <c r="G35" i="43"/>
  <c r="H30" i="43"/>
  <c r="G30" i="43"/>
  <c r="G56" i="43" l="1"/>
  <c r="K30" i="43"/>
  <c r="J7" i="43"/>
  <c r="H7" i="43"/>
  <c r="H82" i="43" s="1"/>
  <c r="G7" i="43"/>
  <c r="G71" i="43" s="1"/>
  <c r="I45" i="26"/>
  <c r="H45" i="26"/>
  <c r="G45" i="26"/>
  <c r="I43" i="26"/>
  <c r="H43" i="26"/>
  <c r="I41" i="26"/>
  <c r="H41" i="26"/>
  <c r="I38" i="26"/>
  <c r="H38" i="26"/>
  <c r="I33" i="26"/>
  <c r="H33" i="26"/>
  <c r="L32" i="26"/>
  <c r="K32" i="26"/>
  <c r="J32" i="26"/>
  <c r="I32" i="26"/>
  <c r="H32" i="26"/>
  <c r="L33" i="26"/>
  <c r="J33" i="26"/>
  <c r="K33" i="26"/>
  <c r="J25" i="26"/>
  <c r="J28" i="26" s="1"/>
  <c r="L16" i="26"/>
  <c r="L25" i="26" s="1"/>
  <c r="K16" i="26"/>
  <c r="K25" i="26" s="1"/>
  <c r="J16" i="26"/>
  <c r="I16" i="26"/>
  <c r="I25" i="26" s="1"/>
  <c r="I28" i="26" s="1"/>
  <c r="H16" i="26"/>
  <c r="H25" i="26" s="1"/>
  <c r="L15" i="26"/>
  <c r="L28" i="26" s="1"/>
  <c r="K15" i="26"/>
  <c r="K28" i="26" s="1"/>
  <c r="J15" i="26"/>
  <c r="I15" i="26"/>
  <c r="H15" i="26"/>
  <c r="H28" i="26" s="1"/>
  <c r="I16" i="42"/>
  <c r="I25" i="42" s="1"/>
  <c r="H42" i="42"/>
  <c r="H44" i="42" s="1"/>
  <c r="H46" i="42" s="1"/>
  <c r="H34" i="42"/>
  <c r="H39" i="42" s="1"/>
  <c r="H32" i="42"/>
  <c r="G42" i="42"/>
  <c r="G44" i="42" s="1"/>
  <c r="G46" i="42" s="1"/>
  <c r="G32" i="42"/>
  <c r="G34" i="42" s="1"/>
  <c r="G39" i="42" s="1"/>
  <c r="H16" i="42"/>
  <c r="H25" i="42" s="1"/>
  <c r="H15" i="42"/>
  <c r="G28" i="42"/>
  <c r="G25" i="42"/>
  <c r="G16" i="42"/>
  <c r="G15" i="42"/>
  <c r="H71" i="43" l="1"/>
  <c r="G82" i="43"/>
  <c r="H28" i="42"/>
  <c r="I26" i="33" l="1"/>
  <c r="I28" i="33" s="1"/>
  <c r="I29" i="33" s="1"/>
  <c r="I14" i="33"/>
  <c r="I18" i="33"/>
  <c r="I19" i="33" l="1"/>
  <c r="F18" i="10"/>
  <c r="G18" i="20"/>
  <c r="E30" i="29"/>
  <c r="F7" i="43"/>
  <c r="F44" i="42"/>
  <c r="F46" i="42" s="1"/>
  <c r="F42" i="42"/>
  <c r="F32" i="42"/>
  <c r="F16" i="42"/>
  <c r="F25" i="42" s="1"/>
  <c r="F15" i="42"/>
  <c r="F28" i="42" l="1"/>
  <c r="F34" i="42" s="1"/>
  <c r="F39" i="42" s="1"/>
  <c r="H18" i="20"/>
  <c r="D30" i="29"/>
  <c r="G67" i="25" l="1"/>
  <c r="G61" i="25"/>
  <c r="G57" i="25"/>
  <c r="G51" i="25"/>
  <c r="G47" i="25"/>
  <c r="G36" i="25"/>
  <c r="G30" i="25"/>
  <c r="G18" i="25"/>
  <c r="G13" i="25"/>
  <c r="G7" i="25"/>
  <c r="G72" i="25" s="1"/>
  <c r="I7" i="43"/>
  <c r="F71" i="43"/>
  <c r="F66" i="43"/>
  <c r="F60" i="43"/>
  <c r="I56" i="43"/>
  <c r="F56" i="43"/>
  <c r="F50" i="43"/>
  <c r="F46" i="43"/>
  <c r="F35" i="43"/>
  <c r="F30" i="43"/>
  <c r="F18" i="43"/>
  <c r="F13" i="43"/>
  <c r="G41" i="26"/>
  <c r="G43" i="26" s="1"/>
  <c r="G32" i="26"/>
  <c r="G25" i="26"/>
  <c r="G28" i="26" s="1"/>
  <c r="G33" i="26" s="1"/>
  <c r="G38" i="26" s="1"/>
  <c r="G16" i="26"/>
  <c r="G15" i="26"/>
  <c r="G83" i="25" l="1"/>
  <c r="F82" i="43"/>
  <c r="E18" i="33" l="1"/>
  <c r="E26" i="33"/>
  <c r="E28" i="33" s="1"/>
  <c r="I27" i="32"/>
  <c r="I19" i="32"/>
  <c r="E27" i="32"/>
  <c r="E29" i="32" s="1"/>
  <c r="E19" i="32"/>
  <c r="E14" i="32"/>
  <c r="E20" i="32" l="1"/>
  <c r="E30" i="32" s="1"/>
  <c r="F18" i="20"/>
  <c r="E18" i="10"/>
  <c r="C20" i="38"/>
  <c r="H26" i="33"/>
  <c r="H28" i="33" s="1"/>
  <c r="H19" i="33"/>
  <c r="H18" i="33"/>
  <c r="H14" i="33"/>
  <c r="D26" i="33"/>
  <c r="D28" i="33" s="1"/>
  <c r="D29" i="33" s="1"/>
  <c r="D18" i="33"/>
  <c r="D19" i="33" s="1"/>
  <c r="D14" i="33"/>
  <c r="H27" i="32"/>
  <c r="H29" i="32" s="1"/>
  <c r="H19" i="32"/>
  <c r="H14" i="32"/>
  <c r="H20" i="32" l="1"/>
  <c r="H29" i="33"/>
  <c r="H30" i="32"/>
  <c r="D19" i="32"/>
  <c r="M25" i="17"/>
  <c r="L25" i="17"/>
  <c r="K25" i="17"/>
  <c r="J25" i="17"/>
  <c r="I25" i="17"/>
  <c r="H25" i="17"/>
  <c r="G25" i="17"/>
  <c r="F25" i="17"/>
  <c r="E25" i="17"/>
  <c r="D25" i="17"/>
  <c r="C25" i="17"/>
  <c r="O24" i="17"/>
  <c r="K71" i="43"/>
  <c r="I71" i="43"/>
  <c r="K66" i="43"/>
  <c r="K82" i="43" s="1"/>
  <c r="J66" i="43"/>
  <c r="I66" i="43"/>
  <c r="I82" i="43" s="1"/>
  <c r="E66" i="43"/>
  <c r="L60" i="43"/>
  <c r="L12" i="43" s="1"/>
  <c r="K60" i="43"/>
  <c r="J60" i="43"/>
  <c r="I60" i="43"/>
  <c r="E60" i="43"/>
  <c r="E56" i="43"/>
  <c r="E50" i="43"/>
  <c r="I46" i="43"/>
  <c r="E46" i="43"/>
  <c r="I35" i="43"/>
  <c r="E35" i="43"/>
  <c r="I30" i="43"/>
  <c r="E30" i="43"/>
  <c r="I18" i="43"/>
  <c r="E18" i="43"/>
  <c r="I13" i="43"/>
  <c r="E13" i="43"/>
  <c r="E7" i="43"/>
  <c r="E82" i="43" s="1"/>
  <c r="K32" i="42"/>
  <c r="J32" i="42"/>
  <c r="I32" i="42"/>
  <c r="E32" i="42"/>
  <c r="M42" i="42"/>
  <c r="L42" i="42"/>
  <c r="K42" i="42"/>
  <c r="K44" i="42" s="1"/>
  <c r="K46" i="42" s="1"/>
  <c r="J42" i="42"/>
  <c r="J44" i="42" s="1"/>
  <c r="J46" i="42" s="1"/>
  <c r="I42" i="42"/>
  <c r="I44" i="42" s="1"/>
  <c r="I46" i="42" s="1"/>
  <c r="E42" i="42"/>
  <c r="E44" i="42" s="1"/>
  <c r="E46" i="42" s="1"/>
  <c r="K33" i="42"/>
  <c r="K25" i="42"/>
  <c r="K16" i="42"/>
  <c r="J16" i="42"/>
  <c r="J25" i="42" s="1"/>
  <c r="E16" i="42"/>
  <c r="E25" i="42" s="1"/>
  <c r="K15" i="42"/>
  <c r="J15" i="42"/>
  <c r="I15" i="42"/>
  <c r="E15" i="42"/>
  <c r="J82" i="43" l="1"/>
  <c r="E71" i="43"/>
  <c r="J71" i="43"/>
  <c r="I28" i="42"/>
  <c r="J28" i="42"/>
  <c r="K28" i="42"/>
  <c r="K34" i="42" s="1"/>
  <c r="K39" i="42" s="1"/>
  <c r="E28" i="42"/>
  <c r="I18" i="20"/>
  <c r="G30" i="29"/>
  <c r="L41" i="26"/>
  <c r="L43" i="26" s="1"/>
  <c r="L45" i="26" s="1"/>
  <c r="K41" i="26"/>
  <c r="K43" i="26" s="1"/>
  <c r="K45" i="26" s="1"/>
  <c r="J41" i="26"/>
  <c r="J43" i="26" s="1"/>
  <c r="J45" i="26" s="1"/>
  <c r="F41" i="26"/>
  <c r="F43" i="26" s="1"/>
  <c r="F45" i="26" s="1"/>
  <c r="F32" i="26"/>
  <c r="L38" i="26"/>
  <c r="F28" i="26"/>
  <c r="F33" i="26" s="1"/>
  <c r="F38" i="26" s="1"/>
  <c r="K38" i="26"/>
  <c r="F16" i="26"/>
  <c r="F25" i="26" s="1"/>
  <c r="F15" i="26"/>
  <c r="I29" i="32"/>
  <c r="I14" i="32"/>
  <c r="I20" i="32" s="1"/>
  <c r="D14" i="32"/>
  <c r="L83" i="25"/>
  <c r="F57" i="25"/>
  <c r="E57" i="25"/>
  <c r="F47" i="25"/>
  <c r="F51" i="25"/>
  <c r="J34" i="42" l="1"/>
  <c r="J39" i="42" s="1"/>
  <c r="E34" i="42"/>
  <c r="E39" i="42" s="1"/>
  <c r="I34" i="42"/>
  <c r="I39" i="42" s="1"/>
  <c r="J38" i="26"/>
  <c r="K83" i="25"/>
  <c r="H18" i="10" l="1"/>
  <c r="D18" i="10"/>
  <c r="E18" i="20"/>
  <c r="C30" i="29"/>
  <c r="F67" i="25"/>
  <c r="F61" i="25"/>
  <c r="F30" i="25"/>
  <c r="F13" i="25"/>
  <c r="F36" i="25"/>
  <c r="F18" i="25"/>
  <c r="F7" i="25"/>
  <c r="F72" i="25" s="1"/>
  <c r="E67" i="25"/>
  <c r="E61" i="25"/>
  <c r="E51" i="25"/>
  <c r="E47" i="25"/>
  <c r="E36" i="25"/>
  <c r="E30" i="25"/>
  <c r="E18" i="25"/>
  <c r="E13" i="25"/>
  <c r="E7" i="25"/>
  <c r="E72" i="25" s="1"/>
  <c r="F83" i="25" l="1"/>
  <c r="E83" i="25"/>
  <c r="E41" i="26" l="1"/>
  <c r="E32" i="26"/>
  <c r="E16" i="26"/>
  <c r="E15" i="26"/>
  <c r="E20" i="38"/>
  <c r="G43" i="37"/>
  <c r="F43" i="37"/>
  <c r="E43" i="37"/>
  <c r="D43" i="37"/>
  <c r="G36" i="37"/>
  <c r="G48" i="37" s="1"/>
  <c r="G52" i="37" s="1"/>
  <c r="F36" i="37"/>
  <c r="F48" i="37" s="1"/>
  <c r="F52" i="37" s="1"/>
  <c r="E36" i="37"/>
  <c r="E48" i="37" s="1"/>
  <c r="E52" i="37" s="1"/>
  <c r="D36" i="37"/>
  <c r="G16" i="37"/>
  <c r="F16" i="37"/>
  <c r="E16" i="37"/>
  <c r="E15" i="37" s="1"/>
  <c r="E27" i="37" s="1"/>
  <c r="E29" i="37" s="1"/>
  <c r="D16" i="37"/>
  <c r="D27" i="37" s="1"/>
  <c r="D29" i="37" s="1"/>
  <c r="G15" i="37"/>
  <c r="G27" i="37" s="1"/>
  <c r="G29" i="37" s="1"/>
  <c r="F15" i="37"/>
  <c r="F27" i="37" s="1"/>
  <c r="F29" i="37" s="1"/>
  <c r="D48" i="37" l="1"/>
  <c r="D52" i="37" s="1"/>
  <c r="E43" i="26"/>
  <c r="E25" i="26"/>
  <c r="E19" i="33"/>
  <c r="E29" i="33" s="1"/>
  <c r="D27" i="32"/>
  <c r="D29" i="32" s="1"/>
  <c r="N25" i="17"/>
  <c r="E28" i="26" l="1"/>
  <c r="E45" i="26"/>
  <c r="I30" i="32"/>
  <c r="O13" i="17"/>
  <c r="N14" i="17"/>
  <c r="E33" i="26" l="1"/>
  <c r="E38" i="26" l="1"/>
  <c r="N41" i="26"/>
  <c r="M41" i="26"/>
  <c r="O16" i="17"/>
  <c r="O17" i="17"/>
  <c r="O18" i="17"/>
  <c r="O19" i="17"/>
  <c r="O20" i="17"/>
  <c r="O21" i="17"/>
  <c r="O22" i="17"/>
  <c r="O23" i="17"/>
  <c r="O15" i="17"/>
  <c r="O8" i="17"/>
  <c r="O9" i="17"/>
  <c r="O10" i="17"/>
  <c r="O11" i="17"/>
  <c r="O12" i="17"/>
  <c r="D14" i="17"/>
  <c r="E14" i="17"/>
  <c r="F14" i="17"/>
  <c r="G14" i="17"/>
  <c r="H14" i="17"/>
  <c r="I14" i="17"/>
  <c r="J14" i="17"/>
  <c r="K14" i="17"/>
  <c r="L14" i="17"/>
  <c r="M14" i="17"/>
  <c r="C14" i="17"/>
  <c r="O14" i="17" l="1"/>
  <c r="M61" i="25"/>
  <c r="M12" i="25" s="1"/>
  <c r="N26" i="17" l="1"/>
  <c r="M26" i="17"/>
  <c r="L26" i="17"/>
  <c r="K26" i="17"/>
  <c r="J26" i="17"/>
  <c r="I26" i="17"/>
  <c r="H26" i="17"/>
  <c r="G26" i="17"/>
  <c r="F26" i="17"/>
  <c r="E26" i="17"/>
  <c r="D26" i="17"/>
  <c r="C26" i="17"/>
  <c r="O25" i="17" l="1"/>
  <c r="D20" i="32"/>
  <c r="D30" i="32" s="1"/>
</calcChain>
</file>

<file path=xl/sharedStrings.xml><?xml version="1.0" encoding="utf-8"?>
<sst xmlns="http://schemas.openxmlformats.org/spreadsheetml/2006/main" count="1073" uniqueCount="395">
  <si>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</si>
  <si>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</si>
  <si>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</si>
  <si>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</si>
  <si>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</si>
  <si>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</si>
  <si>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</si>
  <si>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</si>
  <si>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</si>
  <si>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</si>
  <si>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</si>
  <si>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</si>
  <si>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Közvilágítás</t>
  </si>
  <si>
    <t>Közfoglalkoztatás</t>
  </si>
  <si>
    <t>Létszám fő</t>
  </si>
  <si>
    <t>Munkaad.  terhelő járulékok</t>
  </si>
  <si>
    <t>Tartalék</t>
  </si>
  <si>
    <t>Temetőfenntartás</t>
  </si>
  <si>
    <t>Függő kiadások</t>
  </si>
  <si>
    <t>Záró pénzkészlet</t>
  </si>
  <si>
    <t>Cím</t>
  </si>
  <si>
    <t>Tartalékok</t>
  </si>
  <si>
    <t>Általános tartalék</t>
  </si>
  <si>
    <t>I</t>
  </si>
  <si>
    <t>Magánszemélyek kommunális adója</t>
  </si>
  <si>
    <t>Iparűzési adó</t>
  </si>
  <si>
    <t>Gépjármaűdó</t>
  </si>
  <si>
    <t>Működési bevételek</t>
  </si>
  <si>
    <t>személyi juttatások</t>
  </si>
  <si>
    <t>munkaadókat terhelő járulékok</t>
  </si>
  <si>
    <t>dologi kiadások</t>
  </si>
  <si>
    <t>Költségvetési hiány összege</t>
  </si>
  <si>
    <t>közhatalmi bevételek</t>
  </si>
  <si>
    <t>Közhatalmi bevételek</t>
  </si>
  <si>
    <t xml:space="preserve">Működési bevételek </t>
  </si>
  <si>
    <t>Működési célú</t>
  </si>
  <si>
    <t>Felhalmozási célú</t>
  </si>
  <si>
    <t>Céltartalék</t>
  </si>
  <si>
    <t>TARTALÉKOK ÖSSZESEN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</si>
  <si>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</si>
  <si>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</si>
  <si>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</si>
  <si>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</si>
  <si>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</si>
  <si>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</si>
  <si>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</si>
  <si>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</si>
  <si>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</si>
  <si>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</si>
  <si>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</si>
  <si>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</si>
  <si>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</si>
  <si>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</t>
  </si>
  <si>
    <t>K</t>
  </si>
  <si>
    <t>L</t>
  </si>
  <si>
    <t>M</t>
  </si>
  <si>
    <t>N</t>
  </si>
  <si>
    <t>O</t>
  </si>
  <si>
    <t>Nyitó pénzkészlet</t>
  </si>
  <si>
    <t>Felhalmozási kiadás</t>
  </si>
  <si>
    <t>Alcím</t>
  </si>
  <si>
    <t>Belső finanszírozás(pénzmaradvány )</t>
  </si>
  <si>
    <t>Külső finanszírozás(hitel )</t>
  </si>
  <si>
    <t xml:space="preserve">KIADÁSOK ÖSSZESEN </t>
  </si>
  <si>
    <t xml:space="preserve">KIADÁSOK FŐÖSSZEGE </t>
  </si>
  <si>
    <t>Feladat megnevezése</t>
  </si>
  <si>
    <t>Felújítási cél megnevezése</t>
  </si>
  <si>
    <t>Jogcím</t>
  </si>
  <si>
    <t>BEVÉTELEK FŐÖSSZEGE</t>
  </si>
  <si>
    <t xml:space="preserve">Önkormányzat </t>
  </si>
  <si>
    <t>Sorsz</t>
  </si>
  <si>
    <t>Önkormányzat</t>
  </si>
  <si>
    <t>Ingatlan bérbeadása, üzemeltetése</t>
  </si>
  <si>
    <t>Hitelkamat</t>
  </si>
  <si>
    <t>Felújítás</t>
  </si>
  <si>
    <t xml:space="preserve"> beruházás kiadása</t>
  </si>
  <si>
    <t>Közművelődési tevékenység támogatása</t>
  </si>
  <si>
    <t>Háziorvosi alapellátás</t>
  </si>
  <si>
    <t>Fogorvosi alapellátás</t>
  </si>
  <si>
    <t>Háziorvosi ügyelet</t>
  </si>
  <si>
    <t>Önkormányzati rendszeres pénzbeli ellátások</t>
  </si>
  <si>
    <t>Felhalm. Célú pe. átadás</t>
  </si>
  <si>
    <t>4 cím Tartalék</t>
  </si>
  <si>
    <t>Egyéb működési célú támogatás</t>
  </si>
  <si>
    <t>felhalmozás összesen (      sor)</t>
  </si>
  <si>
    <t>Monostorapáti község Önkormányzat</t>
  </si>
  <si>
    <t xml:space="preserve">7. melléklet  Monostorapáti község Önkormányzata Képviselő-testületének </t>
  </si>
  <si>
    <t>Építményadó</t>
  </si>
  <si>
    <t xml:space="preserve">Községgazdálkodás </t>
  </si>
  <si>
    <t xml:space="preserve">8.melléklet Monostorapáti község Önkormányzata Képviselő-testületének </t>
  </si>
  <si>
    <t>Felhalmozsái kiadás</t>
  </si>
  <si>
    <t>Talajterhelési dij</t>
  </si>
  <si>
    <t>Monostorapáti közös Hivatal</t>
  </si>
  <si>
    <t>Ifjúság és iskolai védőnő</t>
  </si>
  <si>
    <t>Munakadó terhelő járulék</t>
  </si>
  <si>
    <t>Dologi kiadás</t>
  </si>
  <si>
    <t>Iskolai intézményi étkeztetés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</si>
  <si>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</si>
  <si>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</si>
  <si>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</si>
  <si>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</si>
  <si>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</si>
  <si>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</si>
  <si>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Függő bevételek</t>
  </si>
  <si>
    <t>Monostorapáti Közös Önkormányzati  Hivatal</t>
  </si>
  <si>
    <t xml:space="preserve">KIADÁSOK MINDÖSSZESEN </t>
  </si>
  <si>
    <t>TÁMOGATÁSOK ÖSSZESEN</t>
  </si>
  <si>
    <t>Tapolca Tűzoltó Egyesület tám.</t>
  </si>
  <si>
    <t>Helyi szervezetek támogatása</t>
  </si>
  <si>
    <t>Nagycsaládos Egyesület</t>
  </si>
  <si>
    <t>Nyugdíjas Klub</t>
  </si>
  <si>
    <t>Ifjúsági Szervezet</t>
  </si>
  <si>
    <t>Sportegyesület</t>
  </si>
  <si>
    <t>Mozgáskorlátozott Egyesület</t>
  </si>
  <si>
    <t xml:space="preserve">4. melléklet Monostorapáti község Önkormányzata Képviselő-testületének </t>
  </si>
  <si>
    <t>felhalmozási célra átvett pénz</t>
  </si>
  <si>
    <t>Finanszirozási bevételek</t>
  </si>
  <si>
    <t>Egyéb működési célú támogatások bevétele áh belülről</t>
  </si>
  <si>
    <t>Önkormányzatok  működési  támogatási</t>
  </si>
  <si>
    <t>Működési célú tám. államháztartáson belülről</t>
  </si>
  <si>
    <t>Felhalmozási célú bevételek</t>
  </si>
  <si>
    <t>Vagyoni típusú adók</t>
  </si>
  <si>
    <t>Érkékesítési és forgalmi adók</t>
  </si>
  <si>
    <t>Egyéb szolgáltatási adók</t>
  </si>
  <si>
    <t>Egyéb közhatalmi bevételek</t>
  </si>
  <si>
    <t xml:space="preserve">Önkormányzat igazgatási tevékenysége </t>
  </si>
  <si>
    <t>Egyéb szociális pénzbeli ellátás</t>
  </si>
  <si>
    <t>Ellátottak pénzbeli juttatásai</t>
  </si>
  <si>
    <t>Tapolca  Körny.Önkrorm.Társ. Házi orvosi ügyelet. támogatása</t>
  </si>
  <si>
    <t>Monostorapáti és Hegyesd Községek Óvodai Intézményfenntartó Társulása</t>
  </si>
  <si>
    <t>Egyéb működési célú kiadás</t>
  </si>
  <si>
    <t>Egyéb működési célú kiadás 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</si>
  <si>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</si>
  <si>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</si>
  <si>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</si>
  <si>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</si>
  <si>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</si>
  <si>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</si>
  <si>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</si>
  <si>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</si>
  <si>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</si>
  <si>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</si>
  <si>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</si>
  <si>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KIADÁSOK ÖSSZESEN:</t>
  </si>
  <si>
    <t>Működési célú tám. Állam.ht-on belül</t>
  </si>
  <si>
    <t xml:space="preserve">Bevételek összesen </t>
  </si>
  <si>
    <t xml:space="preserve">Kiadás összesen </t>
  </si>
  <si>
    <t>ezer forint</t>
  </si>
  <si>
    <t>Tapoca Környéki Önkormányzati Társulás  támogatása, Balatonfelvidéki  társulás</t>
  </si>
  <si>
    <t>Tűzolzó egyesület</t>
  </si>
  <si>
    <t>Polgárőrség</t>
  </si>
  <si>
    <t>Beruházás</t>
  </si>
  <si>
    <t>felhalm. célú átvett pénzeszközök</t>
  </si>
  <si>
    <t>2 cím működés összesen (      sor)</t>
  </si>
  <si>
    <t>Működési kiadások összesen</t>
  </si>
  <si>
    <t>Alapítványok, egyház támogatása</t>
  </si>
  <si>
    <t>Finanszírozási kiadás</t>
  </si>
  <si>
    <t xml:space="preserve">Közutak, járdák, vízelvezetők karbantartása </t>
  </si>
  <si>
    <t>1-5 cím összesen</t>
  </si>
  <si>
    <t xml:space="preserve">2017. évi eredeti előirányzat </t>
  </si>
  <si>
    <t>2017. évi eredeti előirányzat</t>
  </si>
  <si>
    <t>2017. eredeti előirányzat</t>
  </si>
  <si>
    <t xml:space="preserve">Egyéb működési célú kiadás </t>
  </si>
  <si>
    <t xml:space="preserve">Épület , építmény felújítás </t>
  </si>
  <si>
    <t>utak</t>
  </si>
  <si>
    <t>MŰKÖDÉSI ÉS FELHALMOZÁSI MÉRLEGE</t>
  </si>
  <si>
    <t>önkormányzati rendelethez</t>
  </si>
  <si>
    <t>Ezer forintban!</t>
  </si>
  <si>
    <t>Működési Bevételek</t>
  </si>
  <si>
    <t>Működési Kiadások</t>
  </si>
  <si>
    <t>Rovat száma</t>
  </si>
  <si>
    <t>Működési célú állami támogatások áh-on belül</t>
  </si>
  <si>
    <t>B1</t>
  </si>
  <si>
    <t>Személyi juttatások</t>
  </si>
  <si>
    <t>K1</t>
  </si>
  <si>
    <t>B3</t>
  </si>
  <si>
    <t>Munkaadókat terhelő járulékok és szociális hozzájárulási adó</t>
  </si>
  <si>
    <t>K2</t>
  </si>
  <si>
    <t>B4</t>
  </si>
  <si>
    <t>Dologi kiadások</t>
  </si>
  <si>
    <t>K3</t>
  </si>
  <si>
    <t>Működési célú átvett pénzeszközök (áh-on kívüli)</t>
  </si>
  <si>
    <t>B6</t>
  </si>
  <si>
    <t>K4</t>
  </si>
  <si>
    <t>Egyéb működési célú kiadások</t>
  </si>
  <si>
    <t>K5</t>
  </si>
  <si>
    <t>Működési költségvetési bevételek összesen:</t>
  </si>
  <si>
    <t>Működési költségvetési kiadások összesen:</t>
  </si>
  <si>
    <t>Előző évi költségvetési maradvány igénybevétele</t>
  </si>
  <si>
    <t>B8131</t>
  </si>
  <si>
    <t>Állami támogatások megelőlegezése</t>
  </si>
  <si>
    <t>Államháztartáson belüli megelőlegezések visszafizetése</t>
  </si>
  <si>
    <t>Lekötött betét felbontása</t>
  </si>
  <si>
    <t>Irányító szervi támogatás bevétele</t>
  </si>
  <si>
    <t>B816</t>
  </si>
  <si>
    <t>Irányító szervi támogatások folyósítása</t>
  </si>
  <si>
    <t>K915</t>
  </si>
  <si>
    <t>Működési célú finanszírozási bevételek</t>
  </si>
  <si>
    <t>B8132</t>
  </si>
  <si>
    <t>Működési célú, finanszírozási célú kiadások</t>
  </si>
  <si>
    <t>MŰKÖDÉSI BEVÉTELEK ÖSSZESEN</t>
  </si>
  <si>
    <t>MŰKÖDÉSI KIADÁSOK ÖSSZESEN</t>
  </si>
  <si>
    <t>Felhalmozási Bevételek</t>
  </si>
  <si>
    <t>Felhalmozási Kiadások</t>
  </si>
  <si>
    <t>Felhalmozási célú támogatások áh-on belül</t>
  </si>
  <si>
    <t>B2</t>
  </si>
  <si>
    <t>Beruházások</t>
  </si>
  <si>
    <t>K6</t>
  </si>
  <si>
    <t>Felhalmozási bevételek</t>
  </si>
  <si>
    <t>B5</t>
  </si>
  <si>
    <t>Felújítások</t>
  </si>
  <si>
    <t>K7</t>
  </si>
  <si>
    <t>Felhalmozási célú átvett pénzeszk. (áh-on kívüli)</t>
  </si>
  <si>
    <t>B7</t>
  </si>
  <si>
    <t>Egyéb felhalmozási célú kiadások</t>
  </si>
  <si>
    <t>K8</t>
  </si>
  <si>
    <t>12.</t>
  </si>
  <si>
    <t>Felhalmozási költségvetési bevételek összesen:</t>
  </si>
  <si>
    <t>Felhalmozási Költségvetési kiadások összesen:</t>
  </si>
  <si>
    <t>16.</t>
  </si>
  <si>
    <t>Felhalmozási célú finanszírozási bevételek</t>
  </si>
  <si>
    <t>Felhalmozási célú finanszírozási kiadások</t>
  </si>
  <si>
    <t>17.</t>
  </si>
  <si>
    <t>FELHALMOZÁSI BEVÉTELEK ÖSSZESEN</t>
  </si>
  <si>
    <t>FELHALMOZÁSI KIADÁSOK ÖSSZESEN</t>
  </si>
  <si>
    <t>18.</t>
  </si>
  <si>
    <t>BEVÉTELEK MINDÖSSZESEN</t>
  </si>
  <si>
    <t>KIADÁSOK MINDÖSSZESEN</t>
  </si>
  <si>
    <t>MONOSTORAPÁTI KÖZSÉG ÖNKORMÁNYZATA</t>
  </si>
  <si>
    <t>SAJÁT BEVÉTELEINEK RÉSZLETEZÉSE AZ ADÓSSÁGOT</t>
  </si>
  <si>
    <t>KELETKEZTETŐ ÜGYLETBŐL</t>
  </si>
  <si>
    <t>SZÁRMAZÓ KÖTELEZETTSÉG MEGÁLLAPÍTÁSÁHOZ</t>
  </si>
  <si>
    <t>Bevételi jogcímek</t>
  </si>
  <si>
    <t>Helyi adók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</si>
  <si>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</si>
  <si>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</si>
  <si>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immateriális jószág, részvény, részesedés, vállalat értékesítéséből vagy privatizációból származó bevétel</t>
  </si>
  <si>
    <t>Bírság-, pótlék- és díjbevétel</t>
  </si>
  <si>
    <t>Kezességvállalással kapcsolatos megtérülés</t>
  </si>
  <si>
    <t>SAJÁT BEVÉTELEK ÖSSZESEN*</t>
  </si>
  <si>
    <t>* Az adósságot keletkeztető ügyletekhez történő hozzájárulás részletes szabályairól szóló 353/2011. (XII. 31.) Korm. rendelet 2. § (1) bekezdése alapján.</t>
  </si>
  <si>
    <t>MONOSTORAPÁTI KÖZSÉG ÖNKORMÁNYZATÁNAK</t>
  </si>
  <si>
    <t>STABILITÁSI TÖRVÉNYBŐL ADÓDÓAN</t>
  </si>
  <si>
    <t>ELKÉSZÍTETT SZÁMSZAKI ADATAI</t>
  </si>
  <si>
    <t>Fejlesztési cél leírása</t>
  </si>
  <si>
    <t>Fejlesztés várható kiadása</t>
  </si>
  <si>
    <t>Nincs ilyen célja Monostorapáti Község Önkormányzatának</t>
  </si>
  <si>
    <t>ADÓSSÁGOT KELETKKEZTETŐ ÜGYLETEK VÁRHATÓ EGYÜTTES ÖSSZEGE</t>
  </si>
  <si>
    <t>Áht. 29/A. § szerinti tervszámai</t>
  </si>
  <si>
    <t>önkorm.rendelethez</t>
  </si>
  <si>
    <t>2018. évi előirányzat</t>
  </si>
  <si>
    <t>2019. évi előirányzat</t>
  </si>
  <si>
    <t>2020. évi előirányzat</t>
  </si>
  <si>
    <t>I. Működési célú támogatások államh. Belülről</t>
  </si>
  <si>
    <t>I/1. Önkormányzat működési támogatásai</t>
  </si>
  <si>
    <t>B11</t>
  </si>
  <si>
    <t>II. Felhalmozási célú támogatások áh-on belülről</t>
  </si>
  <si>
    <t>III. Közhatalmi bevételek</t>
  </si>
  <si>
    <t>B34</t>
  </si>
  <si>
    <t>Ebből: - Építményadó</t>
  </si>
  <si>
    <t xml:space="preserve"> - Magánszemélyek kommunális adója</t>
  </si>
  <si>
    <t>Értékesítési és forgalmi adó (iparűzési adó)</t>
  </si>
  <si>
    <t>B351</t>
  </si>
  <si>
    <t>Gépjárműdó</t>
  </si>
  <si>
    <t>B354</t>
  </si>
  <si>
    <t>B36</t>
  </si>
  <si>
    <t>IV. Működési működési bevételek</t>
  </si>
  <si>
    <t>13.</t>
  </si>
  <si>
    <t>V. Felhalmozási bevételek</t>
  </si>
  <si>
    <t>14.</t>
  </si>
  <si>
    <t>VI. Működési célú átvett pénzeszközök (áh-on kívűlről)</t>
  </si>
  <si>
    <t>15.</t>
  </si>
  <si>
    <t>VII. Felhalmozási célú átvett pénzeszk. (áh-on kívűlről)</t>
  </si>
  <si>
    <t>KÖLTSÉGVETÉSI BEVÉTELEK ÖSSZESEN:</t>
  </si>
  <si>
    <t>B1-B7</t>
  </si>
  <si>
    <t>VIII. Finanszírozási bevételek</t>
  </si>
  <si>
    <t>B8</t>
  </si>
  <si>
    <t>BEVÉTELEK ÖSSZESEN:</t>
  </si>
  <si>
    <t>B1-B8</t>
  </si>
  <si>
    <t>KIADÁSOK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</si>
  <si>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</si>
  <si>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</si>
  <si>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</si>
  <si>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</si>
  <si>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</si>
  <si>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II. Felhalmozási költségvetés kiadásai</t>
  </si>
  <si>
    <t>K6-K8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</si>
  <si>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</si>
  <si>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</si>
  <si>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</si>
  <si>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</si>
  <si>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</si>
  <si>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K1-K9</t>
  </si>
  <si>
    <t>ezer forintban</t>
  </si>
  <si>
    <t>K914</t>
  </si>
  <si>
    <t>B814</t>
  </si>
  <si>
    <t>MONOSTORAPÁTI KÖZSÉG ÖNKORMÁNYZATA 2018. ÉVI KÖLTSÉGVETÉSÉNEK</t>
  </si>
  <si>
    <t>2018. évi eredeti előirányzat</t>
  </si>
  <si>
    <t>Kötelező feladatok előirányzata</t>
  </si>
  <si>
    <t>Állami (áll.ig.) feladatok előirányzata</t>
  </si>
  <si>
    <t>Önként vállalt feladatok előirányzata</t>
  </si>
  <si>
    <t>Óvoda bővítéa műk. Kiadás</t>
  </si>
  <si>
    <t xml:space="preserve">Monostorapáti község Önkormányzat 2018. évi kiadási előirányzata </t>
  </si>
  <si>
    <t>19.</t>
  </si>
  <si>
    <t>20.</t>
  </si>
  <si>
    <t>21.</t>
  </si>
  <si>
    <t>22.</t>
  </si>
  <si>
    <t>ÖSSZEVONT MŰKÖDÉSI ÉS FELHALMOZÁSI MÉRLEGE</t>
  </si>
  <si>
    <t xml:space="preserve">2018. évi költségvetéséről szóló </t>
  </si>
  <si>
    <t xml:space="preserve">       Monostorapáti Önkormányzat 2018. évi költségvetés bevételei és kiadásai                                                                 </t>
  </si>
  <si>
    <t>Bursa támogatás</t>
  </si>
  <si>
    <t>2018. évi  egyéb működési kiadásai</t>
  </si>
  <si>
    <t>Önkormányzat 2018. évi felhalmozási kiadásairól</t>
  </si>
  <si>
    <t>Önkormányzat és költségvetési szerve 2018. évi előirányzott felújítási előirányzatai célonként</t>
  </si>
  <si>
    <t xml:space="preserve">Ebből: óvoda  </t>
  </si>
  <si>
    <t>ebből: Óvoda bővítés</t>
  </si>
  <si>
    <t xml:space="preserve">              Turisztikai beruházás</t>
  </si>
  <si>
    <t xml:space="preserve">2018. évi költségvetéséről   szóló </t>
  </si>
  <si>
    <t>2018. évi  tartalékai</t>
  </si>
  <si>
    <t>2018. évi adósságot keletkeztető fejlesztési céljai</t>
  </si>
  <si>
    <t>11. melléklet az    /2018. (      )</t>
  </si>
  <si>
    <t>2021. évi előirányzat</t>
  </si>
  <si>
    <t xml:space="preserve">2.2. melléklet Monostorapáti község Önkormányzata Képviselő-testületének </t>
  </si>
  <si>
    <t>Finanszírozási bevételek</t>
  </si>
  <si>
    <t xml:space="preserve">   3.1. melléklet Monostorapáti község Önkormányzata Képviselőt-testületének</t>
  </si>
  <si>
    <t xml:space="preserve">   3.2. melléklet Monostorapáti község Önkormányzata Képviselőt-testületének</t>
  </si>
  <si>
    <t>2018. évi költségvetéséről szóló</t>
  </si>
  <si>
    <t>2018. évi módosított előirányzat</t>
  </si>
  <si>
    <t xml:space="preserve">2.1. melléklet Monostorapáti község Önkormányzata Képviselő-testületének </t>
  </si>
  <si>
    <t>2018. évi  módosított előirányzat</t>
  </si>
  <si>
    <t>Módosítás</t>
  </si>
  <si>
    <t>Monostorapáti Önkormányzat 2018. évi előirányzat felhasználási ütemterve                                                                                                                   ezer forint</t>
  </si>
  <si>
    <t>Állami feladatok előirányzata</t>
  </si>
  <si>
    <r>
      <rPr>
        <b/>
        <sz val="11"/>
        <rFont val="Times New Roman"/>
        <family val="1"/>
      </rPr>
      <t>EU-s projekt neve, azonosítója:</t>
    </r>
  </si>
  <si>
    <r>
      <rPr>
        <b/>
        <i/>
        <sz val="9.5"/>
        <rFont val="Times New Roman"/>
        <family val="1"/>
      </rPr>
      <t>Ezer forintban!</t>
    </r>
  </si>
  <si>
    <r>
      <rPr>
        <b/>
        <sz val="8"/>
        <rFont val="Times New Roman"/>
        <family val="1"/>
      </rPr>
      <t>Források</t>
    </r>
  </si>
  <si>
    <r>
      <rPr>
        <b/>
        <sz val="8"/>
        <rFont val="Times New Roman"/>
        <family val="1"/>
      </rPr>
      <t>2017. előtt</t>
    </r>
  </si>
  <si>
    <r>
      <rPr>
        <b/>
        <sz val="8"/>
        <rFont val="Times New Roman"/>
        <family val="1"/>
      </rPr>
      <t>2018. után</t>
    </r>
  </si>
  <si>
    <r>
      <rPr>
        <b/>
        <sz val="8"/>
        <rFont val="Times New Roman"/>
        <family val="1"/>
      </rPr>
      <t>Összesen</t>
    </r>
  </si>
  <si>
    <r>
      <rPr>
        <sz val="7"/>
        <rFont val="Times New Roman"/>
        <family val="1"/>
      </rPr>
      <t>Saját erő</t>
    </r>
  </si>
  <si>
    <r>
      <rPr>
        <i/>
        <sz val="7.5"/>
        <rFont val="Times New Roman"/>
        <family val="1"/>
      </rPr>
      <t>- saját erőből központi támogatás</t>
    </r>
  </si>
  <si>
    <r>
      <rPr>
        <i/>
        <sz val="7.5"/>
        <rFont val="Times New Roman"/>
        <family val="1"/>
      </rPr>
      <t>EU-s és hazai forrás előleg finanszírozással</t>
    </r>
  </si>
  <si>
    <r>
      <rPr>
        <sz val="7"/>
        <rFont val="Times New Roman"/>
        <family val="1"/>
      </rPr>
      <t>EU-s forrás utófinanszírozással</t>
    </r>
  </si>
  <si>
    <r>
      <rPr>
        <sz val="7"/>
        <rFont val="Times New Roman"/>
        <family val="1"/>
      </rPr>
      <t>EU-s forrás szállítói finanszírozással</t>
    </r>
  </si>
  <si>
    <r>
      <rPr>
        <sz val="7"/>
        <rFont val="Times New Roman"/>
        <family val="1"/>
      </rPr>
      <t>100%-os előlegű finanszírozással</t>
    </r>
  </si>
  <si>
    <r>
      <rPr>
        <sz val="7"/>
        <rFont val="Times New Roman"/>
        <family val="1"/>
      </rPr>
      <t>Társfinanszírozás</t>
    </r>
  </si>
  <si>
    <r>
      <rPr>
        <sz val="7"/>
        <rFont val="Times New Roman"/>
        <family val="1"/>
      </rPr>
      <t>Hitel</t>
    </r>
  </si>
  <si>
    <r>
      <rPr>
        <b/>
        <sz val="8"/>
        <rFont val="Times New Roman"/>
        <family val="1"/>
      </rPr>
      <t>Források összesen:</t>
    </r>
  </si>
  <si>
    <r>
      <rPr>
        <b/>
        <sz val="8"/>
        <rFont val="Times New Roman"/>
        <family val="1"/>
      </rPr>
      <t>Kiadások, költségek</t>
    </r>
  </si>
  <si>
    <r>
      <rPr>
        <sz val="7"/>
        <rFont val="Times New Roman"/>
        <family val="1"/>
      </rPr>
      <t>Személyi jellegű (tb-vel)</t>
    </r>
  </si>
  <si>
    <r>
      <rPr>
        <sz val="7"/>
        <rFont val="Times New Roman"/>
        <family val="1"/>
      </rPr>
      <t>Beruházások, beszerzések</t>
    </r>
  </si>
  <si>
    <r>
      <rPr>
        <sz val="7"/>
        <rFont val="Times New Roman"/>
        <family val="1"/>
      </rPr>
      <t>Szolgáltatások igénybe vétele (dologival)</t>
    </r>
  </si>
  <si>
    <r>
      <rPr>
        <sz val="7"/>
        <rFont val="Times New Roman"/>
        <family val="1"/>
      </rPr>
      <t>Adminisztratív költségek</t>
    </r>
  </si>
  <si>
    <r>
      <rPr>
        <sz val="7"/>
        <rFont val="Times New Roman"/>
        <family val="1"/>
      </rPr>
      <t>Tartalékkeret</t>
    </r>
  </si>
  <si>
    <r>
      <rPr>
        <b/>
        <sz val="8"/>
        <rFont val="Times New Roman"/>
        <family val="1"/>
      </rPr>
      <t>Összesen:</t>
    </r>
  </si>
  <si>
    <t>Pályázatok működési kiadása</t>
  </si>
  <si>
    <t>Előző évi visszafizetés</t>
  </si>
  <si>
    <t>orvosi rendelő</t>
  </si>
  <si>
    <t xml:space="preserve">             orvosi rendelő</t>
  </si>
  <si>
    <t xml:space="preserve">             közlekedés fejlesztés</t>
  </si>
  <si>
    <t>TOP-1.4.1-15-VE1-2016-00031</t>
  </si>
  <si>
    <t>Monostorapáti " Kisdedóvó" kapacitás bővítés, új bölcsöde létrehozása,meglévő óvodaépület korszerűsítése</t>
  </si>
  <si>
    <t>Beruházások, beszerzések, felújítás</t>
  </si>
  <si>
    <t>Orvosi rendelő felújítás</t>
  </si>
  <si>
    <t>43.896</t>
  </si>
  <si>
    <t>TOP-4.1.1-16-VE1-2017-00003</t>
  </si>
  <si>
    <t>TOP-3.1.1-15-VE1-2016-00012</t>
  </si>
  <si>
    <t>Közlekedésfejlesztés</t>
  </si>
  <si>
    <t xml:space="preserve">12.1.melléklet Monostorapáti község Önkormányzata Képviselő-testületének </t>
  </si>
  <si>
    <t xml:space="preserve">12.2 melléklet  Monostorapáti község Önkormányzata Képviselő-testületének </t>
  </si>
  <si>
    <t xml:space="preserve">12.3 melléklet  Monostorapáti község Önkormányzata Képviselő-testületének </t>
  </si>
  <si>
    <t>TOP-1.2.1-15-VE1-2016-00019</t>
  </si>
  <si>
    <t xml:space="preserve">12.4 melléklet  Monostorapáti község Önkormányzata Képviselő-testületének </t>
  </si>
  <si>
    <t xml:space="preserve">12.5 melléklet  Monostorapáti község Önkormányzata Képviselő-testületének </t>
  </si>
  <si>
    <t>KÖFOP-1.2.1-VEKOP-16-2017-00764</t>
  </si>
  <si>
    <t>ASP központhoz való csatlakozás</t>
  </si>
  <si>
    <t>Malmok völgye</t>
  </si>
  <si>
    <t>1.1  melléklet az  /2019. (     )</t>
  </si>
  <si>
    <t>1.2 melléklet az  /2019. (     .)</t>
  </si>
  <si>
    <t>2018. évi módosított előirányzat 07.31-ig</t>
  </si>
  <si>
    <t>2018. évi módosított előirányzat 12.31-ig</t>
  </si>
  <si>
    <t>/2019.(      .) önkormányzati rendeletéhez.</t>
  </si>
  <si>
    <t>2018. évi módosított előirányzat 07.31-g</t>
  </si>
  <si>
    <t>2018. évi  költségvetésről szóló        /2019. (           ) önkormányzati rendelethez</t>
  </si>
  <si>
    <t>"5.  melléklet az      /2019.(       .)  rendelethez"</t>
  </si>
  <si>
    <t>"6.  melléklet az     /2019.(        .) rendelethez"</t>
  </si>
  <si>
    <t xml:space="preserve"> /2019. (        .) önkormányzati rendeletéhez.</t>
  </si>
  <si>
    <t xml:space="preserve">  /2019.(      )  önkormányzati rendeletéhez</t>
  </si>
  <si>
    <t>9. mell. az  /2019. (      .)</t>
  </si>
  <si>
    <t>10. mell. az  /2019. (       .)</t>
  </si>
  <si>
    <t>Előző évi költségvetési  működési maradvány igénybevétele</t>
  </si>
  <si>
    <t>Felhalmozási célú finanszírozási bevételek( pénz. maradv. felh.)</t>
  </si>
  <si>
    <t>Helyi lakáscélú támogatás, Bakonykarsz</t>
  </si>
  <si>
    <t>épület felújítás ( malmok völgye)</t>
  </si>
  <si>
    <t>Épület , építmény felújítás, önerő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</si>
</sst>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charset val="204"/>
    </font>
    <font>
      <b/>
      <sz val="11"/>
      <name val="Times New Roman"/>
    </font>
    <font>
      <b/>
      <sz val="11"/>
      <name val="Times New Roman"/>
      <family val="1"/>
    </font>
    <font>
      <b/>
      <sz val="9"/>
      <name val="Times New Roman"/>
    </font>
    <font>
      <b/>
      <sz val="9"/>
      <name val="Times New Roman"/>
      <family val="1"/>
    </font>
    <font>
      <b/>
      <i/>
      <sz val="9.5"/>
      <name val="Times New Roman"/>
    </font>
    <font>
      <b/>
      <i/>
      <sz val="9.5"/>
      <name val="Times New Roman"/>
      <family val="1"/>
    </font>
    <font>
      <b/>
      <sz val="8"/>
      <name val="Times New Roman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7"/>
      <name val="Times New Roman"/>
    </font>
    <font>
      <sz val="7"/>
      <name val="Times New Roman"/>
      <family val="1"/>
    </font>
    <font>
      <sz val="7"/>
      <color rgb="FF000000"/>
      <name val="Times New Roman"/>
      <family val="2"/>
    </font>
    <font>
      <i/>
      <sz val="7.5"/>
      <name val="Times New Roman"/>
    </font>
    <font>
      <i/>
      <sz val="7.5"/>
      <name val="Times New Roman"/>
      <family val="1"/>
    </font>
    <font>
      <b/>
      <sz val="7"/>
      <color rgb="FF000000"/>
      <name val="Times New Roman"/>
      <family val="2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8" fillId="0" borderId="0" applyFont="0" applyFill="0" applyBorder="0" applyAlignment="0" applyProtection="0"/>
    <xf numFmtId="0" fontId="21" fillId="0" borderId="0"/>
  </cellStyleXfs>
  <cellXfs count="34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/>
    </xf>
    <xf numFmtId="0" fontId="6" fillId="0" borderId="0" xfId="0" applyFont="1" applyBorder="1" applyAlignment="1"/>
    <xf numFmtId="0" fontId="6" fillId="0" borderId="10" xfId="0" applyFont="1" applyBorder="1" applyAlignment="1">
      <alignment horizontal="right" wrapText="1"/>
    </xf>
    <xf numFmtId="0" fontId="6" fillId="0" borderId="11" xfId="0" applyFont="1" applyBorder="1"/>
    <xf numFmtId="0" fontId="6" fillId="0" borderId="0" xfId="0" applyFont="1" applyBorder="1"/>
    <xf numFmtId="0" fontId="6" fillId="0" borderId="11" xfId="0" applyFont="1" applyBorder="1" applyAlignment="1">
      <alignment wrapText="1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left" vertical="center"/>
    </xf>
    <xf numFmtId="3" fontId="10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1" xfId="0" applyFont="1" applyBorder="1"/>
    <xf numFmtId="3" fontId="0" fillId="0" borderId="0" xfId="0" applyNumberFormat="1" applyBorder="1"/>
    <xf numFmtId="0" fontId="6" fillId="0" borderId="0" xfId="0" applyFont="1" applyBorder="1" applyAlignment="1"/>
    <xf numFmtId="0" fontId="0" fillId="0" borderId="0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1" xfId="0" applyBorder="1" applyAlignment="1">
      <alignment horizontal="right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left" vertical="center" indent="1"/>
    </xf>
    <xf numFmtId="0" fontId="17" fillId="0" borderId="26" xfId="0" applyFont="1" applyFill="1" applyBorder="1" applyAlignment="1">
      <alignment horizontal="left" vertical="center" indent="1"/>
    </xf>
    <xf numFmtId="0" fontId="17" fillId="0" borderId="26" xfId="0" applyFont="1" applyFill="1" applyBorder="1"/>
    <xf numFmtId="0" fontId="17" fillId="0" borderId="27" xfId="0" applyFont="1" applyFill="1" applyBorder="1" applyAlignment="1">
      <alignment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left" vertical="center" indent="1"/>
    </xf>
    <xf numFmtId="0" fontId="17" fillId="0" borderId="30" xfId="0" applyFont="1" applyFill="1" applyBorder="1" applyAlignment="1">
      <alignment horizontal="left" vertical="center" indent="1"/>
    </xf>
    <xf numFmtId="0" fontId="17" fillId="0" borderId="30" xfId="0" applyFont="1" applyFill="1" applyBorder="1"/>
    <xf numFmtId="0" fontId="17" fillId="0" borderId="31" xfId="0" applyFont="1" applyFill="1" applyBorder="1" applyAlignment="1">
      <alignment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indent="1"/>
    </xf>
    <xf numFmtId="0" fontId="17" fillId="0" borderId="34" xfId="0" applyFont="1" applyFill="1" applyBorder="1"/>
    <xf numFmtId="0" fontId="17" fillId="0" borderId="35" xfId="0" applyFont="1" applyFill="1" applyBorder="1" applyAlignment="1">
      <alignment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 indent="1"/>
    </xf>
    <xf numFmtId="0" fontId="17" fillId="0" borderId="13" xfId="0" applyFont="1" applyFill="1" applyBorder="1"/>
    <xf numFmtId="0" fontId="17" fillId="0" borderId="14" xfId="0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vertical="center"/>
    </xf>
    <xf numFmtId="0" fontId="17" fillId="0" borderId="22" xfId="0" applyFont="1" applyFill="1" applyBorder="1" applyAlignment="1">
      <alignment horizontal="left" vertical="center" indent="1"/>
    </xf>
    <xf numFmtId="0" fontId="17" fillId="0" borderId="20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 indent="1"/>
    </xf>
    <xf numFmtId="0" fontId="17" fillId="0" borderId="37" xfId="0" applyFont="1" applyFill="1" applyBorder="1"/>
    <xf numFmtId="0" fontId="17" fillId="0" borderId="37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17" fillId="0" borderId="33" xfId="0" applyFont="1" applyFill="1" applyBorder="1" applyAlignment="1">
      <alignment horizontal="left" vertical="center" indent="1"/>
    </xf>
    <xf numFmtId="0" fontId="17" fillId="0" borderId="12" xfId="0" applyFont="1" applyFill="1" applyBorder="1" applyAlignment="1">
      <alignment horizontal="left" vertical="center" indent="1"/>
    </xf>
    <xf numFmtId="0" fontId="17" fillId="0" borderId="4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left" vertical="center" indent="1"/>
    </xf>
    <xf numFmtId="0" fontId="17" fillId="0" borderId="22" xfId="0" applyFont="1" applyFill="1" applyBorder="1"/>
    <xf numFmtId="0" fontId="17" fillId="0" borderId="23" xfId="0" applyFont="1" applyFill="1" applyBorder="1"/>
    <xf numFmtId="0" fontId="17" fillId="0" borderId="23" xfId="0" applyFont="1" applyFill="1" applyBorder="1" applyAlignment="1">
      <alignment vertical="center"/>
    </xf>
    <xf numFmtId="0" fontId="17" fillId="0" borderId="41" xfId="0" applyFont="1" applyFill="1" applyBorder="1" applyAlignment="1">
      <alignment horizontal="left" vertical="center" indent="1"/>
    </xf>
    <xf numFmtId="0" fontId="17" fillId="0" borderId="42" xfId="0" applyFont="1" applyFill="1" applyBorder="1" applyAlignment="1">
      <alignment horizontal="left" vertical="center" indent="1"/>
    </xf>
    <xf numFmtId="0" fontId="17" fillId="0" borderId="42" xfId="0" applyFont="1" applyFill="1" applyBorder="1"/>
    <xf numFmtId="0" fontId="17" fillId="0" borderId="43" xfId="0" applyFont="1" applyFill="1" applyBorder="1"/>
    <xf numFmtId="0" fontId="17" fillId="0" borderId="44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Fill="1"/>
    <xf numFmtId="0" fontId="0" fillId="0" borderId="0" xfId="0" applyFont="1" applyFill="1"/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left" vertical="center" indent="1"/>
    </xf>
    <xf numFmtId="0" fontId="13" fillId="0" borderId="26" xfId="0" applyFont="1" applyFill="1" applyBorder="1" applyAlignment="1">
      <alignment horizontal="left" vertical="center" indent="1"/>
    </xf>
    <xf numFmtId="0" fontId="13" fillId="0" borderId="28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 indent="1"/>
    </xf>
    <xf numFmtId="0" fontId="13" fillId="0" borderId="30" xfId="0" applyFont="1" applyFill="1" applyBorder="1" applyAlignment="1">
      <alignment horizontal="left" vertical="center" indent="1"/>
    </xf>
    <xf numFmtId="0" fontId="13" fillId="0" borderId="32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 indent="1"/>
    </xf>
    <xf numFmtId="0" fontId="13" fillId="0" borderId="3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 indent="1"/>
    </xf>
    <xf numFmtId="0" fontId="13" fillId="0" borderId="21" xfId="0" applyFont="1" applyFill="1" applyBorder="1" applyAlignment="1">
      <alignment horizontal="left" vertical="center" indent="1"/>
    </xf>
    <xf numFmtId="0" fontId="13" fillId="0" borderId="22" xfId="0" applyFont="1" applyFill="1" applyBorder="1" applyAlignment="1">
      <alignment horizontal="left" vertical="center" indent="1"/>
    </xf>
    <xf numFmtId="0" fontId="13" fillId="0" borderId="26" xfId="0" applyFont="1" applyFill="1" applyBorder="1" applyAlignment="1">
      <alignment vertical="center"/>
    </xf>
    <xf numFmtId="0" fontId="13" fillId="0" borderId="33" xfId="0" applyFont="1" applyFill="1" applyBorder="1" applyAlignment="1">
      <alignment horizontal="left" vertical="center" indent="1"/>
    </xf>
    <xf numFmtId="0" fontId="13" fillId="0" borderId="22" xfId="0" applyFont="1" applyFill="1" applyBorder="1"/>
    <xf numFmtId="0" fontId="13" fillId="0" borderId="23" xfId="0" applyFont="1" applyFill="1" applyBorder="1"/>
    <xf numFmtId="0" fontId="13" fillId="0" borderId="20" xfId="0" applyFont="1" applyFill="1" applyBorder="1" applyAlignment="1">
      <alignment horizontal="left" vertical="center"/>
    </xf>
    <xf numFmtId="0" fontId="13" fillId="0" borderId="37" xfId="0" applyFont="1" applyFill="1" applyBorder="1" applyAlignment="1">
      <alignment horizontal="left" vertical="center" indent="1"/>
    </xf>
    <xf numFmtId="0" fontId="13" fillId="0" borderId="37" xfId="0" applyFont="1" applyFill="1" applyBorder="1"/>
    <xf numFmtId="0" fontId="13" fillId="0" borderId="37" xfId="0" applyFont="1" applyFill="1" applyBorder="1" applyAlignment="1">
      <alignment vertical="center"/>
    </xf>
    <xf numFmtId="0" fontId="13" fillId="0" borderId="38" xfId="0" applyFont="1" applyFill="1" applyBorder="1" applyAlignment="1">
      <alignment vertical="center"/>
    </xf>
    <xf numFmtId="0" fontId="13" fillId="0" borderId="26" xfId="0" applyFont="1" applyFill="1" applyBorder="1"/>
    <xf numFmtId="0" fontId="13" fillId="0" borderId="30" xfId="0" applyFont="1" applyFill="1" applyBorder="1"/>
    <xf numFmtId="0" fontId="13" fillId="0" borderId="34" xfId="0" applyFont="1" applyFill="1" applyBorder="1"/>
    <xf numFmtId="0" fontId="13" fillId="0" borderId="12" xfId="0" applyFont="1" applyFill="1" applyBorder="1" applyAlignment="1">
      <alignment horizontal="left" vertical="center" indent="1"/>
    </xf>
    <xf numFmtId="0" fontId="13" fillId="0" borderId="13" xfId="0" applyFont="1" applyFill="1" applyBorder="1"/>
    <xf numFmtId="0" fontId="13" fillId="0" borderId="41" xfId="0" applyFont="1" applyFill="1" applyBorder="1" applyAlignment="1">
      <alignment horizontal="left" vertical="center" indent="1"/>
    </xf>
    <xf numFmtId="0" fontId="13" fillId="0" borderId="42" xfId="0" applyFont="1" applyFill="1" applyBorder="1" applyAlignment="1">
      <alignment horizontal="left" vertical="center" indent="1"/>
    </xf>
    <xf numFmtId="0" fontId="13" fillId="0" borderId="42" xfId="0" applyFont="1" applyFill="1" applyBorder="1"/>
    <xf numFmtId="0" fontId="13" fillId="0" borderId="41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left" vertical="center" indent="1"/>
    </xf>
    <xf numFmtId="0" fontId="17" fillId="0" borderId="0" xfId="0" applyFont="1" applyFill="1" applyAlignment="1">
      <alignment horizontal="right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7" xfId="0" applyFont="1" applyFill="1" applyBorder="1"/>
    <xf numFmtId="0" fontId="17" fillId="0" borderId="2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/>
    <xf numFmtId="0" fontId="17" fillId="0" borderId="30" xfId="0" applyFont="1" applyFill="1" applyBorder="1" applyAlignment="1">
      <alignment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/>
    </xf>
    <xf numFmtId="0" fontId="17" fillId="0" borderId="22" xfId="0" applyFont="1" applyFill="1" applyBorder="1" applyAlignment="1">
      <alignment vertical="center"/>
    </xf>
    <xf numFmtId="0" fontId="17" fillId="0" borderId="41" xfId="0" applyFont="1" applyFill="1" applyBorder="1" applyAlignment="1">
      <alignment vertical="center"/>
    </xf>
    <xf numFmtId="0" fontId="17" fillId="0" borderId="43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 textRotation="90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left" vertical="center" indent="4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/>
    <xf numFmtId="0" fontId="17" fillId="0" borderId="17" xfId="0" applyFont="1" applyFill="1" applyBorder="1" applyAlignment="1">
      <alignment horizontal="center" vertical="center" textRotation="90"/>
    </xf>
    <xf numFmtId="0" fontId="17" fillId="0" borderId="18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center" inden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15" xfId="0" applyNumberFormat="1" applyFont="1" applyBorder="1"/>
    <xf numFmtId="0" fontId="13" fillId="0" borderId="37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7" fillId="0" borderId="48" xfId="0" applyFont="1" applyFill="1" applyBorder="1" applyAlignment="1">
      <alignment horizontal="left" vertical="center" indent="1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vertical="center"/>
    </xf>
    <xf numFmtId="0" fontId="17" fillId="0" borderId="49" xfId="0" applyFont="1" applyFill="1" applyBorder="1" applyAlignment="1">
      <alignment vertical="center" wrapText="1"/>
    </xf>
    <xf numFmtId="0" fontId="17" fillId="0" borderId="49" xfId="0" applyFont="1" applyFill="1" applyBorder="1" applyAlignment="1">
      <alignment vertical="center"/>
    </xf>
    <xf numFmtId="0" fontId="17" fillId="0" borderId="51" xfId="0" applyFont="1" applyFill="1" applyBorder="1" applyAlignment="1">
      <alignment vertical="center"/>
    </xf>
    <xf numFmtId="0" fontId="17" fillId="0" borderId="50" xfId="0" applyFont="1" applyFill="1" applyBorder="1" applyAlignment="1">
      <alignment vertical="center"/>
    </xf>
    <xf numFmtId="0" fontId="17" fillId="0" borderId="40" xfId="0" applyFont="1" applyFill="1" applyBorder="1" applyAlignment="1">
      <alignment vertical="center"/>
    </xf>
    <xf numFmtId="0" fontId="22" fillId="0" borderId="52" xfId="2" applyFont="1" applyFill="1" applyBorder="1" applyAlignment="1">
      <alignment horizontal="left" vertical="top" wrapText="1"/>
    </xf>
    <xf numFmtId="0" fontId="21" fillId="0" borderId="53" xfId="2" applyFill="1" applyBorder="1" applyAlignment="1">
      <alignment horizontal="left" wrapText="1"/>
    </xf>
    <xf numFmtId="0" fontId="21" fillId="0" borderId="54" xfId="2" applyFill="1" applyBorder="1" applyAlignment="1">
      <alignment horizontal="left" wrapText="1"/>
    </xf>
    <xf numFmtId="0" fontId="21" fillId="0" borderId="0" xfId="2" applyFill="1" applyBorder="1" applyAlignment="1">
      <alignment horizontal="left" vertical="top"/>
    </xf>
    <xf numFmtId="0" fontId="28" fillId="2" borderId="58" xfId="2" applyFont="1" applyFill="1" applyBorder="1" applyAlignment="1">
      <alignment horizontal="left" vertical="top" wrapText="1"/>
    </xf>
    <xf numFmtId="0" fontId="28" fillId="2" borderId="58" xfId="2" applyFont="1" applyFill="1" applyBorder="1" applyAlignment="1">
      <alignment horizontal="left" vertical="top" wrapText="1" indent="6"/>
    </xf>
    <xf numFmtId="164" fontId="30" fillId="2" borderId="58" xfId="2" applyNumberFormat="1" applyFont="1" applyFill="1" applyBorder="1" applyAlignment="1">
      <alignment horizontal="left" vertical="top" indent="5" shrinkToFit="1"/>
    </xf>
    <xf numFmtId="0" fontId="28" fillId="2" borderId="58" xfId="2" applyFont="1" applyFill="1" applyBorder="1" applyAlignment="1">
      <alignment horizontal="left" vertical="top" wrapText="1" indent="4"/>
    </xf>
    <xf numFmtId="0" fontId="31" fillId="0" borderId="58" xfId="2" applyFont="1" applyFill="1" applyBorder="1" applyAlignment="1">
      <alignment horizontal="left" vertical="top" wrapText="1"/>
    </xf>
    <xf numFmtId="0" fontId="21" fillId="0" borderId="58" xfId="2" applyFill="1" applyBorder="1" applyAlignment="1">
      <alignment horizontal="left" wrapText="1"/>
    </xf>
    <xf numFmtId="1" fontId="33" fillId="0" borderId="58" xfId="2" applyNumberFormat="1" applyFont="1" applyFill="1" applyBorder="1" applyAlignment="1">
      <alignment horizontal="right" vertical="top" shrinkToFit="1"/>
    </xf>
    <xf numFmtId="0" fontId="34" fillId="0" borderId="58" xfId="2" applyFont="1" applyFill="1" applyBorder="1" applyAlignment="1">
      <alignment horizontal="left" vertical="top" wrapText="1" indent="1"/>
    </xf>
    <xf numFmtId="3" fontId="33" fillId="0" borderId="58" xfId="2" applyNumberFormat="1" applyFont="1" applyFill="1" applyBorder="1" applyAlignment="1">
      <alignment horizontal="right" vertical="top" shrinkToFit="1"/>
    </xf>
    <xf numFmtId="0" fontId="21" fillId="2" borderId="58" xfId="2" applyFill="1" applyBorder="1" applyAlignment="1">
      <alignment horizontal="left" wrapText="1"/>
    </xf>
    <xf numFmtId="3" fontId="36" fillId="2" borderId="58" xfId="2" applyNumberFormat="1" applyFont="1" applyFill="1" applyBorder="1" applyAlignment="1">
      <alignment horizontal="right" vertical="top" shrinkToFit="1"/>
    </xf>
    <xf numFmtId="1" fontId="36" fillId="2" borderId="58" xfId="2" applyNumberFormat="1" applyFont="1" applyFill="1" applyBorder="1" applyAlignment="1">
      <alignment horizontal="right" vertical="top" shrinkToFit="1"/>
    </xf>
    <xf numFmtId="1" fontId="33" fillId="2" borderId="58" xfId="2" applyNumberFormat="1" applyFont="1" applyFill="1" applyBorder="1" applyAlignment="1">
      <alignment horizontal="right" vertical="top" shrinkToFi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5" fillId="2" borderId="55" xfId="2" applyFont="1" applyFill="1" applyBorder="1" applyAlignment="1">
      <alignment horizontal="left" vertical="top" wrapText="1"/>
    </xf>
    <xf numFmtId="0" fontId="32" fillId="0" borderId="58" xfId="2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3" fontId="1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3" fontId="1" fillId="3" borderId="1" xfId="0" applyNumberFormat="1" applyFont="1" applyFill="1" applyBorder="1" applyAlignment="1">
      <alignment horizontal="right"/>
    </xf>
    <xf numFmtId="0" fontId="1" fillId="0" borderId="0" xfId="0" applyFont="1" applyBorder="1"/>
    <xf numFmtId="0" fontId="13" fillId="0" borderId="2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 wrapText="1"/>
    </xf>
    <xf numFmtId="0" fontId="19" fillId="0" borderId="0" xfId="0" applyFont="1" applyFill="1" applyAlignment="1">
      <alignment horizontal="right" vertical="center"/>
    </xf>
    <xf numFmtId="0" fontId="13" fillId="0" borderId="16" xfId="0" applyFont="1" applyFill="1" applyBorder="1" applyAlignment="1">
      <alignment horizontal="center" vertical="center" textRotation="90"/>
    </xf>
    <xf numFmtId="0" fontId="13" fillId="0" borderId="20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16" xfId="0" applyFont="1" applyFill="1" applyBorder="1" applyAlignment="1">
      <alignment horizontal="center" vertical="center" textRotation="90"/>
    </xf>
    <xf numFmtId="0" fontId="17" fillId="0" borderId="20" xfId="0" applyFont="1" applyFill="1" applyBorder="1" applyAlignment="1">
      <alignment horizontal="center" vertical="center" textRotation="90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1" fillId="0" borderId="59" xfId="2" applyFill="1" applyBorder="1" applyAlignment="1">
      <alignment horizontal="left" vertical="center" wrapText="1"/>
    </xf>
    <xf numFmtId="0" fontId="25" fillId="0" borderId="53" xfId="2" applyFont="1" applyFill="1" applyBorder="1" applyAlignment="1">
      <alignment horizontal="left" vertical="top" wrapText="1"/>
    </xf>
    <xf numFmtId="0" fontId="24" fillId="0" borderId="53" xfId="2" applyFont="1" applyFill="1" applyBorder="1" applyAlignment="1">
      <alignment horizontal="left" vertical="top" wrapText="1"/>
    </xf>
    <xf numFmtId="0" fontId="26" fillId="0" borderId="56" xfId="2" applyFont="1" applyFill="1" applyBorder="1" applyAlignment="1">
      <alignment horizontal="right" vertical="top" wrapText="1"/>
    </xf>
    <xf numFmtId="0" fontId="26" fillId="0" borderId="57" xfId="2" applyFont="1" applyFill="1" applyBorder="1" applyAlignment="1">
      <alignment horizontal="right" vertical="top" wrapText="1"/>
    </xf>
    <xf numFmtId="0" fontId="21" fillId="0" borderId="59" xfId="2" applyFill="1" applyBorder="1" applyAlignment="1">
      <alignment horizontal="left" wrapText="1"/>
    </xf>
    <xf numFmtId="0" fontId="37" fillId="0" borderId="53" xfId="2" applyFont="1" applyFill="1" applyBorder="1" applyAlignment="1">
      <alignment horizontal="left" vertical="top" wrapText="1"/>
    </xf>
  </cellXfs>
  <cellStyles count="3">
    <cellStyle name="Normál" xfId="0" builtinId="0"/>
    <cellStyle name="Normál 2" xfId="2" xr:uid="{DD8F69AC-6A76-40AF-8310-701F7F7D3672}"/>
    <cellStyle name="Százalék 2" xfId="1" xr:uid="{00753A2C-4155-44E1-8EF1-B747ADC94F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opLeftCell="A7" workbookViewId="0">
      <selection activeCell="I23" sqref="I23:I30"/>
    </sheetView>
  </sheetViews>
  <sheetFormatPr defaultRowHeight="15" x14ac:dyDescent="0.25"/>
  <cols>
    <col min="1" max="1" width="7.42578125" style="13" customWidth="1"/>
    <col min="2" max="2" width="59" style="13" customWidth="1"/>
    <col min="3" max="3" width="16.5703125" style="13" customWidth="1"/>
    <col min="4" max="4" width="19.42578125" style="13" customWidth="1"/>
    <col min="5" max="5" width="18.5703125" style="13" customWidth="1"/>
    <col min="6" max="6" width="62.7109375" style="13" customWidth="1"/>
    <col min="7" max="7" width="24.140625" style="13" customWidth="1"/>
    <col min="8" max="8" width="18.5703125" style="13" customWidth="1"/>
    <col min="9" max="9" width="20" style="13" customWidth="1"/>
    <col min="10" max="10" width="0.28515625" style="13" hidden="1" customWidth="1"/>
    <col min="11" max="16384" width="9.140625" style="13"/>
  </cols>
  <sheetData>
    <row r="1" spans="1:10" ht="15" customHeight="1" x14ac:dyDescent="0.25">
      <c r="A1" s="279" t="s">
        <v>296</v>
      </c>
      <c r="B1" s="279"/>
      <c r="C1" s="279"/>
      <c r="D1" s="279"/>
      <c r="E1" s="279"/>
      <c r="F1" s="279"/>
      <c r="G1" s="280" t="s">
        <v>377</v>
      </c>
      <c r="H1" s="280"/>
      <c r="I1" s="280"/>
      <c r="J1" s="280"/>
    </row>
    <row r="2" spans="1:10" ht="15" customHeight="1" x14ac:dyDescent="0.25">
      <c r="A2" s="279" t="s">
        <v>307</v>
      </c>
      <c r="B2" s="279"/>
      <c r="C2" s="279"/>
      <c r="D2" s="279"/>
      <c r="E2" s="279"/>
      <c r="F2" s="279"/>
      <c r="G2" s="280" t="s">
        <v>166</v>
      </c>
      <c r="H2" s="280"/>
      <c r="I2" s="280"/>
      <c r="J2" s="280"/>
    </row>
    <row r="3" spans="1:10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3"/>
    </row>
    <row r="4" spans="1:10" ht="37.5" customHeight="1" thickBot="1" x14ac:dyDescent="0.3">
      <c r="A4" s="281" t="s">
        <v>167</v>
      </c>
      <c r="B4" s="281"/>
      <c r="C4" s="281"/>
      <c r="D4" s="281"/>
      <c r="E4" s="281"/>
      <c r="F4" s="281"/>
      <c r="G4" s="281"/>
      <c r="H4" s="281"/>
      <c r="I4" s="281"/>
      <c r="J4" s="153"/>
    </row>
    <row r="5" spans="1:10" ht="17.25" thickTop="1" thickBot="1" x14ac:dyDescent="0.3">
      <c r="A5" s="282" t="s">
        <v>0</v>
      </c>
      <c r="B5" s="284" t="s">
        <v>168</v>
      </c>
      <c r="C5" s="285"/>
      <c r="D5" s="285"/>
      <c r="E5" s="231"/>
      <c r="F5" s="285" t="s">
        <v>169</v>
      </c>
      <c r="G5" s="285"/>
      <c r="H5" s="286"/>
      <c r="I5" s="287"/>
      <c r="J5" s="153"/>
    </row>
    <row r="6" spans="1:10" ht="33" customHeight="1" thickBot="1" x14ac:dyDescent="0.3">
      <c r="A6" s="283"/>
      <c r="B6" s="154" t="s">
        <v>1</v>
      </c>
      <c r="C6" s="155" t="s">
        <v>170</v>
      </c>
      <c r="D6" s="139" t="s">
        <v>250</v>
      </c>
      <c r="E6" s="139" t="s">
        <v>327</v>
      </c>
      <c r="F6" s="156" t="s">
        <v>1</v>
      </c>
      <c r="G6" s="155" t="s">
        <v>170</v>
      </c>
      <c r="H6" s="139" t="s">
        <v>250</v>
      </c>
      <c r="I6" s="139" t="s">
        <v>327</v>
      </c>
      <c r="J6" s="153"/>
    </row>
    <row r="7" spans="1:10" ht="16.5" thickBot="1" x14ac:dyDescent="0.3">
      <c r="A7" s="157" t="s">
        <v>3</v>
      </c>
      <c r="B7" s="154" t="s">
        <v>4</v>
      </c>
      <c r="C7" s="156" t="s">
        <v>5</v>
      </c>
      <c r="D7" s="156" t="s">
        <v>6</v>
      </c>
      <c r="E7" s="156" t="s">
        <v>7</v>
      </c>
      <c r="F7" s="156" t="s">
        <v>8</v>
      </c>
      <c r="G7" s="156" t="s">
        <v>9</v>
      </c>
      <c r="H7" s="229" t="s">
        <v>10</v>
      </c>
      <c r="I7" s="158" t="s">
        <v>23</v>
      </c>
      <c r="J7" s="153"/>
    </row>
    <row r="8" spans="1:10" ht="15.75" x14ac:dyDescent="0.25">
      <c r="A8" s="159" t="s">
        <v>132</v>
      </c>
      <c r="B8" s="160" t="s">
        <v>171</v>
      </c>
      <c r="C8" s="161" t="s">
        <v>172</v>
      </c>
      <c r="D8" s="108">
        <v>127405</v>
      </c>
      <c r="E8" s="108">
        <v>135046</v>
      </c>
      <c r="F8" s="161" t="s">
        <v>173</v>
      </c>
      <c r="G8" s="161" t="s">
        <v>174</v>
      </c>
      <c r="H8" s="109">
        <v>69029</v>
      </c>
      <c r="I8" s="109">
        <v>68053</v>
      </c>
      <c r="J8" s="153"/>
    </row>
    <row r="9" spans="1:10" ht="15.75" x14ac:dyDescent="0.25">
      <c r="A9" s="162" t="s">
        <v>133</v>
      </c>
      <c r="B9" s="163" t="s">
        <v>33</v>
      </c>
      <c r="C9" s="164" t="s">
        <v>175</v>
      </c>
      <c r="D9" s="113">
        <v>43040</v>
      </c>
      <c r="E9" s="113">
        <v>38549</v>
      </c>
      <c r="F9" s="164" t="s">
        <v>176</v>
      </c>
      <c r="G9" s="164" t="s">
        <v>177</v>
      </c>
      <c r="H9" s="114">
        <v>14132</v>
      </c>
      <c r="I9" s="114">
        <v>13618</v>
      </c>
      <c r="J9" s="153"/>
    </row>
    <row r="10" spans="1:10" ht="15.75" x14ac:dyDescent="0.25">
      <c r="A10" s="162" t="s">
        <v>134</v>
      </c>
      <c r="B10" s="163" t="s">
        <v>27</v>
      </c>
      <c r="C10" s="164" t="s">
        <v>178</v>
      </c>
      <c r="D10" s="113">
        <v>765</v>
      </c>
      <c r="E10" s="113">
        <v>1557</v>
      </c>
      <c r="F10" s="164" t="s">
        <v>179</v>
      </c>
      <c r="G10" s="164" t="s">
        <v>180</v>
      </c>
      <c r="H10" s="114">
        <v>31686</v>
      </c>
      <c r="I10" s="114">
        <v>24945</v>
      </c>
      <c r="J10" s="153"/>
    </row>
    <row r="11" spans="1:10" ht="16.5" thickBot="1" x14ac:dyDescent="0.3">
      <c r="A11" s="165" t="s">
        <v>135</v>
      </c>
      <c r="B11" s="163" t="s">
        <v>181</v>
      </c>
      <c r="C11" s="164" t="s">
        <v>182</v>
      </c>
      <c r="D11" s="113">
        <v>0</v>
      </c>
      <c r="E11" s="113"/>
      <c r="F11" s="164" t="s">
        <v>127</v>
      </c>
      <c r="G11" s="164" t="s">
        <v>183</v>
      </c>
      <c r="H11" s="114">
        <v>4580</v>
      </c>
      <c r="I11" s="114">
        <v>5705</v>
      </c>
      <c r="J11" s="153"/>
    </row>
    <row r="12" spans="1:10" ht="16.5" thickBot="1" x14ac:dyDescent="0.3">
      <c r="A12" s="165"/>
      <c r="B12" s="166"/>
      <c r="C12" s="167"/>
      <c r="D12" s="118"/>
      <c r="E12" s="118"/>
      <c r="F12" s="167" t="s">
        <v>184</v>
      </c>
      <c r="G12" s="167" t="s">
        <v>185</v>
      </c>
      <c r="H12" s="119">
        <v>59916</v>
      </c>
      <c r="I12" s="119">
        <v>58003</v>
      </c>
      <c r="J12" s="153"/>
    </row>
    <row r="13" spans="1:10" ht="16.5" thickBot="1" x14ac:dyDescent="0.3">
      <c r="A13" s="168"/>
      <c r="B13" s="169"/>
      <c r="C13" s="170"/>
      <c r="D13" s="123"/>
      <c r="E13" s="123"/>
      <c r="F13" s="167" t="s">
        <v>184</v>
      </c>
      <c r="G13" s="167" t="s">
        <v>185</v>
      </c>
      <c r="H13" s="124">
        <v>3546</v>
      </c>
      <c r="I13" s="124">
        <v>19215</v>
      </c>
      <c r="J13" s="153"/>
    </row>
    <row r="14" spans="1:10" ht="31.5" customHeight="1" thickBot="1" x14ac:dyDescent="0.3">
      <c r="A14" s="157" t="s">
        <v>136</v>
      </c>
      <c r="B14" s="171" t="s">
        <v>186</v>
      </c>
      <c r="C14" s="172"/>
      <c r="D14" s="143">
        <f>SUM(D8:D12)</f>
        <v>171210</v>
      </c>
      <c r="E14" s="143">
        <f>SUM(E8:E12)</f>
        <v>175152</v>
      </c>
      <c r="F14" s="172" t="s">
        <v>187</v>
      </c>
      <c r="G14" s="172"/>
      <c r="H14" s="144">
        <f>SUM(H8:H13)</f>
        <v>182889</v>
      </c>
      <c r="I14" s="144">
        <f>SUM(I8:I13)</f>
        <v>189539</v>
      </c>
      <c r="J14" s="153"/>
    </row>
    <row r="15" spans="1:10" ht="15.75" x14ac:dyDescent="0.25">
      <c r="A15" s="159"/>
      <c r="B15" s="160" t="s">
        <v>390</v>
      </c>
      <c r="C15" s="161" t="s">
        <v>189</v>
      </c>
      <c r="D15" s="108">
        <v>33042</v>
      </c>
      <c r="E15" s="108">
        <v>33092</v>
      </c>
      <c r="F15" s="173"/>
      <c r="G15" s="161"/>
      <c r="H15" s="109"/>
      <c r="I15" s="109"/>
      <c r="J15" s="153"/>
    </row>
    <row r="16" spans="1:10" ht="15.75" x14ac:dyDescent="0.25">
      <c r="A16" s="162"/>
      <c r="B16" s="163" t="s">
        <v>190</v>
      </c>
      <c r="C16" s="164" t="s">
        <v>295</v>
      </c>
      <c r="D16" s="113">
        <v>2000</v>
      </c>
      <c r="E16" s="113">
        <v>5340</v>
      </c>
      <c r="F16" s="164" t="s">
        <v>191</v>
      </c>
      <c r="G16" s="164" t="s">
        <v>294</v>
      </c>
      <c r="H16" s="114">
        <v>5952</v>
      </c>
      <c r="I16" s="114">
        <v>5340</v>
      </c>
      <c r="J16" s="153"/>
    </row>
    <row r="17" spans="1:10" ht="16.5" thickBot="1" x14ac:dyDescent="0.3">
      <c r="A17" s="162"/>
      <c r="B17" s="163" t="s">
        <v>192</v>
      </c>
      <c r="C17" s="164"/>
      <c r="D17" s="113"/>
      <c r="E17" s="218"/>
      <c r="F17" s="164"/>
      <c r="G17" s="164"/>
      <c r="H17" s="114"/>
      <c r="I17" s="114"/>
      <c r="J17" s="153"/>
    </row>
    <row r="18" spans="1:10" ht="16.5" thickBot="1" x14ac:dyDescent="0.3">
      <c r="A18" s="165" t="s">
        <v>137</v>
      </c>
      <c r="B18" s="174" t="s">
        <v>193</v>
      </c>
      <c r="C18" s="167" t="s">
        <v>194</v>
      </c>
      <c r="D18" s="143">
        <v>54174</v>
      </c>
      <c r="E18" s="143">
        <v>54711</v>
      </c>
      <c r="F18" s="167" t="s">
        <v>195</v>
      </c>
      <c r="G18" s="167" t="s">
        <v>196</v>
      </c>
      <c r="H18" s="144">
        <v>54174</v>
      </c>
      <c r="I18" s="144">
        <v>54711</v>
      </c>
      <c r="J18" s="153"/>
    </row>
    <row r="19" spans="1:10" ht="22.5" customHeight="1" thickBot="1" x14ac:dyDescent="0.3">
      <c r="A19" s="157" t="s">
        <v>138</v>
      </c>
      <c r="B19" s="171" t="s">
        <v>197</v>
      </c>
      <c r="C19" s="172" t="s">
        <v>198</v>
      </c>
      <c r="D19" s="143">
        <f>SUM(D15:D18)</f>
        <v>89216</v>
      </c>
      <c r="E19" s="143">
        <f>SUM(E15:E18)</f>
        <v>93143</v>
      </c>
      <c r="F19" s="172" t="s">
        <v>199</v>
      </c>
      <c r="G19" s="172"/>
      <c r="H19" s="144">
        <f>SUM(H16+H18)</f>
        <v>60126</v>
      </c>
      <c r="I19" s="144">
        <f>SUM(I16+I18)</f>
        <v>60051</v>
      </c>
      <c r="J19" s="153"/>
    </row>
    <row r="20" spans="1:10" ht="20.25" customHeight="1" thickBot="1" x14ac:dyDescent="0.3">
      <c r="A20" s="157" t="s">
        <v>139</v>
      </c>
      <c r="B20" s="171" t="s">
        <v>200</v>
      </c>
      <c r="C20" s="172"/>
      <c r="D20" s="175">
        <f>SUM(D14+D19)</f>
        <v>260426</v>
      </c>
      <c r="E20" s="175">
        <f>SUM(E14+E19)</f>
        <v>268295</v>
      </c>
      <c r="F20" s="172" t="s">
        <v>201</v>
      </c>
      <c r="G20" s="172"/>
      <c r="H20" s="176">
        <f>SUM(H14+H19)</f>
        <v>243015</v>
      </c>
      <c r="I20" s="176">
        <f>SUM(I14+I19)</f>
        <v>249590</v>
      </c>
      <c r="J20" s="153"/>
    </row>
    <row r="21" spans="1:10" ht="16.5" thickBot="1" x14ac:dyDescent="0.3">
      <c r="A21" s="157"/>
      <c r="B21" s="177"/>
      <c r="C21" s="178"/>
      <c r="D21" s="179"/>
      <c r="E21" s="179"/>
      <c r="F21" s="180"/>
      <c r="G21" s="178"/>
      <c r="H21" s="178"/>
      <c r="I21" s="181"/>
      <c r="J21" s="153"/>
    </row>
    <row r="22" spans="1:10" ht="21" customHeight="1" thickBot="1" x14ac:dyDescent="0.3">
      <c r="A22" s="157"/>
      <c r="B22" s="274" t="s">
        <v>202</v>
      </c>
      <c r="C22" s="275"/>
      <c r="D22" s="276"/>
      <c r="E22" s="228"/>
      <c r="F22" s="277" t="s">
        <v>203</v>
      </c>
      <c r="G22" s="275"/>
      <c r="H22" s="275"/>
      <c r="I22" s="278"/>
      <c r="J22" s="153"/>
    </row>
    <row r="23" spans="1:10" ht="15.75" x14ac:dyDescent="0.25">
      <c r="A23" s="159" t="s">
        <v>140</v>
      </c>
      <c r="B23" s="160" t="s">
        <v>204</v>
      </c>
      <c r="C23" s="161" t="s">
        <v>205</v>
      </c>
      <c r="D23" s="182">
        <v>0</v>
      </c>
      <c r="E23" s="182">
        <v>93975</v>
      </c>
      <c r="F23" s="161" t="s">
        <v>206</v>
      </c>
      <c r="G23" s="161" t="s">
        <v>207</v>
      </c>
      <c r="H23" s="109">
        <v>182938</v>
      </c>
      <c r="I23" s="109">
        <v>131006</v>
      </c>
      <c r="J23" s="153"/>
    </row>
    <row r="24" spans="1:10" ht="15.75" x14ac:dyDescent="0.25">
      <c r="A24" s="162" t="s">
        <v>141</v>
      </c>
      <c r="B24" s="163" t="s">
        <v>208</v>
      </c>
      <c r="C24" s="164" t="s">
        <v>209</v>
      </c>
      <c r="D24" s="183">
        <v>0</v>
      </c>
      <c r="E24" s="183"/>
      <c r="F24" s="164" t="s">
        <v>210</v>
      </c>
      <c r="G24" s="164" t="s">
        <v>211</v>
      </c>
      <c r="H24" s="114">
        <v>7481</v>
      </c>
      <c r="I24" s="114">
        <v>1950</v>
      </c>
      <c r="J24" s="153"/>
    </row>
    <row r="25" spans="1:10" ht="16.5" thickBot="1" x14ac:dyDescent="0.3">
      <c r="A25" s="165" t="s">
        <v>142</v>
      </c>
      <c r="B25" s="174" t="s">
        <v>212</v>
      </c>
      <c r="C25" s="167" t="s">
        <v>213</v>
      </c>
      <c r="D25" s="184">
        <v>791</v>
      </c>
      <c r="E25" s="184">
        <v>765</v>
      </c>
      <c r="F25" s="167" t="s">
        <v>214</v>
      </c>
      <c r="G25" s="167" t="s">
        <v>215</v>
      </c>
      <c r="H25" s="119">
        <v>1000</v>
      </c>
      <c r="I25" s="119">
        <v>11178</v>
      </c>
      <c r="J25" s="153"/>
    </row>
    <row r="26" spans="1:10" ht="16.5" thickBot="1" x14ac:dyDescent="0.3">
      <c r="A26" s="168"/>
      <c r="B26" s="185"/>
      <c r="C26" s="170"/>
      <c r="D26" s="186"/>
      <c r="E26" s="186"/>
      <c r="F26" s="167" t="s">
        <v>214</v>
      </c>
      <c r="G26" s="167" t="s">
        <v>185</v>
      </c>
      <c r="H26" s="124">
        <v>41429</v>
      </c>
      <c r="I26" s="124">
        <v>183957</v>
      </c>
      <c r="J26" s="153"/>
    </row>
    <row r="27" spans="1:10" ht="21.75" customHeight="1" thickBot="1" x14ac:dyDescent="0.3">
      <c r="A27" s="157" t="s">
        <v>216</v>
      </c>
      <c r="B27" s="171" t="s">
        <v>217</v>
      </c>
      <c r="C27" s="172"/>
      <c r="D27" s="175">
        <f>SUM(D23:D25)</f>
        <v>791</v>
      </c>
      <c r="E27" s="175">
        <f>SUM(E23:E25)</f>
        <v>94740</v>
      </c>
      <c r="F27" s="172" t="s">
        <v>218</v>
      </c>
      <c r="G27" s="172"/>
      <c r="H27" s="144">
        <f>SUM(H23:H26)</f>
        <v>232848</v>
      </c>
      <c r="I27" s="144">
        <f>SUM(I23:I26)</f>
        <v>328091</v>
      </c>
      <c r="J27" s="153"/>
    </row>
    <row r="28" spans="1:10" ht="21.75" customHeight="1" thickBot="1" x14ac:dyDescent="0.3">
      <c r="A28" s="157" t="s">
        <v>219</v>
      </c>
      <c r="B28" s="171" t="s">
        <v>391</v>
      </c>
      <c r="C28" s="172"/>
      <c r="D28" s="175">
        <v>214646</v>
      </c>
      <c r="E28" s="175">
        <v>214646</v>
      </c>
      <c r="F28" s="172" t="s">
        <v>221</v>
      </c>
      <c r="G28" s="172"/>
      <c r="H28" s="145"/>
      <c r="I28" s="145"/>
      <c r="J28" s="153"/>
    </row>
    <row r="29" spans="1:10" ht="21" customHeight="1" thickBot="1" x14ac:dyDescent="0.3">
      <c r="A29" s="157" t="s">
        <v>222</v>
      </c>
      <c r="B29" s="187" t="s">
        <v>223</v>
      </c>
      <c r="C29" s="188"/>
      <c r="D29" s="189">
        <f>SUM(D27:D28)</f>
        <v>215437</v>
      </c>
      <c r="E29" s="189">
        <f>SUM(E27:E28)</f>
        <v>309386</v>
      </c>
      <c r="F29" s="188" t="s">
        <v>224</v>
      </c>
      <c r="G29" s="188"/>
      <c r="H29" s="149">
        <f>SUM(H27:H28)</f>
        <v>232848</v>
      </c>
      <c r="I29" s="149">
        <f>SUM(I27:I28)</f>
        <v>328091</v>
      </c>
      <c r="J29" s="153"/>
    </row>
    <row r="30" spans="1:10" ht="21" customHeight="1" thickBot="1" x14ac:dyDescent="0.3">
      <c r="A30" s="190" t="s">
        <v>225</v>
      </c>
      <c r="B30" s="191" t="s">
        <v>226</v>
      </c>
      <c r="C30" s="191"/>
      <c r="D30" s="186">
        <f>SUM(D20+D29)</f>
        <v>475863</v>
      </c>
      <c r="E30" s="186">
        <f>SUM(E20+E29)</f>
        <v>577681</v>
      </c>
      <c r="F30" s="191" t="s">
        <v>227</v>
      </c>
      <c r="G30" s="191"/>
      <c r="H30" s="123">
        <f>SUM(H20+H29)</f>
        <v>475863</v>
      </c>
      <c r="I30" s="123">
        <f>SUM(I20+I29)</f>
        <v>577681</v>
      </c>
      <c r="J30" s="153"/>
    </row>
    <row r="31" spans="1:10" ht="15.75" thickTop="1" x14ac:dyDescent="0.25"/>
  </sheetData>
  <mergeCells count="10">
    <mergeCell ref="B22:D22"/>
    <mergeCell ref="F22:I22"/>
    <mergeCell ref="A1:F1"/>
    <mergeCell ref="G1:J1"/>
    <mergeCell ref="A2:F2"/>
    <mergeCell ref="G2:J2"/>
    <mergeCell ref="A4:I4"/>
    <mergeCell ref="A5:A6"/>
    <mergeCell ref="B5:D5"/>
    <mergeCell ref="F5:I5"/>
  </mergeCells>
  <pageMargins left="0.7" right="0.7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6"/>
  <sheetViews>
    <sheetView workbookViewId="0">
      <selection activeCell="Q5" sqref="Q5"/>
    </sheetView>
  </sheetViews>
  <sheetFormatPr defaultRowHeight="15" x14ac:dyDescent="0.25"/>
  <cols>
    <col min="1" max="1" width="5.5703125" customWidth="1"/>
    <col min="2" max="2" width="26.140625" customWidth="1"/>
    <col min="3" max="3" width="7" customWidth="1"/>
    <col min="4" max="4" width="6.7109375" customWidth="1"/>
    <col min="5" max="5" width="6.140625" customWidth="1"/>
    <col min="6" max="6" width="6.5703125" customWidth="1"/>
    <col min="7" max="7" width="6.7109375" customWidth="1"/>
    <col min="8" max="8" width="7" customWidth="1"/>
    <col min="9" max="9" width="7.5703125" customWidth="1"/>
    <col min="10" max="10" width="6.85546875" customWidth="1"/>
    <col min="11" max="11" width="8.140625" customWidth="1"/>
    <col min="12" max="12" width="8.85546875" customWidth="1"/>
    <col min="13" max="13" width="8.140625" customWidth="1"/>
    <col min="14" max="15" width="7.85546875" customWidth="1"/>
  </cols>
  <sheetData>
    <row r="1" spans="1:16" s="13" customFormat="1" x14ac:dyDescent="0.25">
      <c r="A1" s="321" t="s">
        <v>89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6" s="13" customFormat="1" x14ac:dyDescent="0.25">
      <c r="A2" s="321" t="s">
        <v>326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6" s="13" customFormat="1" x14ac:dyDescent="0.25">
      <c r="A3" s="321" t="s">
        <v>387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6" ht="20.25" customHeight="1" x14ac:dyDescent="0.25">
      <c r="A4" s="321" t="s">
        <v>331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</row>
    <row r="5" spans="1:16" x14ac:dyDescent="0.25">
      <c r="A5" s="22" t="s">
        <v>0</v>
      </c>
      <c r="B5" s="15" t="s">
        <v>39</v>
      </c>
      <c r="C5" s="224" t="s">
        <v>40</v>
      </c>
      <c r="D5" s="224" t="s">
        <v>41</v>
      </c>
      <c r="E5" s="224" t="s">
        <v>42</v>
      </c>
      <c r="F5" s="224" t="s">
        <v>43</v>
      </c>
      <c r="G5" s="224" t="s">
        <v>44</v>
      </c>
      <c r="H5" s="224" t="s">
        <v>45</v>
      </c>
      <c r="I5" s="224" t="s">
        <v>46</v>
      </c>
      <c r="J5" s="224" t="s">
        <v>47</v>
      </c>
      <c r="K5" s="224" t="s">
        <v>48</v>
      </c>
      <c r="L5" s="224" t="s">
        <v>49</v>
      </c>
      <c r="M5" s="224" t="s">
        <v>50</v>
      </c>
      <c r="N5" s="224" t="s">
        <v>51</v>
      </c>
      <c r="O5" s="224" t="s">
        <v>2</v>
      </c>
    </row>
    <row r="6" spans="1:16" x14ac:dyDescent="0.25">
      <c r="A6" s="15" t="s">
        <v>3</v>
      </c>
      <c r="B6" s="15" t="s">
        <v>4</v>
      </c>
      <c r="C6" s="224" t="s">
        <v>5</v>
      </c>
      <c r="D6" s="224" t="s">
        <v>6</v>
      </c>
      <c r="E6" s="224" t="s">
        <v>7</v>
      </c>
      <c r="F6" s="224" t="s">
        <v>8</v>
      </c>
      <c r="G6" s="224" t="s">
        <v>9</v>
      </c>
      <c r="H6" s="224" t="s">
        <v>10</v>
      </c>
      <c r="I6" s="224" t="s">
        <v>23</v>
      </c>
      <c r="J6" s="224" t="s">
        <v>52</v>
      </c>
      <c r="K6" s="224" t="s">
        <v>53</v>
      </c>
      <c r="L6" s="224" t="s">
        <v>54</v>
      </c>
      <c r="M6" s="224" t="s">
        <v>55</v>
      </c>
      <c r="N6" s="224" t="s">
        <v>56</v>
      </c>
      <c r="O6" s="224" t="s">
        <v>57</v>
      </c>
    </row>
    <row r="7" spans="1:16" x14ac:dyDescent="0.25">
      <c r="A7" s="15">
        <v>1</v>
      </c>
      <c r="B7" s="15" t="s">
        <v>58</v>
      </c>
      <c r="C7" s="225">
        <v>0</v>
      </c>
      <c r="D7" s="226">
        <v>244745</v>
      </c>
      <c r="E7" s="225">
        <v>242975</v>
      </c>
      <c r="F7" s="225">
        <v>253792</v>
      </c>
      <c r="G7" s="225">
        <v>250159</v>
      </c>
      <c r="H7" s="225">
        <v>246761</v>
      </c>
      <c r="I7" s="225">
        <v>233044</v>
      </c>
      <c r="J7" s="225">
        <v>228901</v>
      </c>
      <c r="K7" s="225">
        <v>225249</v>
      </c>
      <c r="L7" s="225">
        <v>238043</v>
      </c>
      <c r="M7" s="225">
        <v>236798</v>
      </c>
      <c r="N7" s="225">
        <v>222317</v>
      </c>
      <c r="O7" s="225">
        <v>0</v>
      </c>
    </row>
    <row r="8" spans="1:16" x14ac:dyDescent="0.25">
      <c r="A8" s="71">
        <v>2</v>
      </c>
      <c r="B8" s="21" t="s">
        <v>144</v>
      </c>
      <c r="C8" s="226">
        <v>10600</v>
      </c>
      <c r="D8" s="226">
        <v>10600</v>
      </c>
      <c r="E8" s="226">
        <v>10600</v>
      </c>
      <c r="F8" s="226">
        <v>10600</v>
      </c>
      <c r="G8" s="226">
        <v>10600</v>
      </c>
      <c r="H8" s="226">
        <v>10600</v>
      </c>
      <c r="I8" s="226">
        <v>10600</v>
      </c>
      <c r="J8" s="226">
        <v>10600</v>
      </c>
      <c r="K8" s="226">
        <v>10600</v>
      </c>
      <c r="L8" s="226">
        <v>10600</v>
      </c>
      <c r="M8" s="226">
        <v>10600</v>
      </c>
      <c r="N8" s="226">
        <v>18446</v>
      </c>
      <c r="O8" s="226">
        <f t="shared" ref="O8:O13" si="0">SUM(C8:N8)</f>
        <v>135046</v>
      </c>
    </row>
    <row r="9" spans="1:16" x14ac:dyDescent="0.25">
      <c r="A9" s="71">
        <v>3</v>
      </c>
      <c r="B9" s="21" t="s">
        <v>32</v>
      </c>
      <c r="C9" s="226">
        <v>0</v>
      </c>
      <c r="D9" s="226">
        <v>1500</v>
      </c>
      <c r="E9" s="226">
        <v>14000</v>
      </c>
      <c r="F9" s="226">
        <v>500</v>
      </c>
      <c r="G9" s="226">
        <v>0</v>
      </c>
      <c r="H9" s="226">
        <v>0</v>
      </c>
      <c r="I9" s="226">
        <v>0</v>
      </c>
      <c r="J9" s="226">
        <v>500</v>
      </c>
      <c r="K9" s="226">
        <v>17000</v>
      </c>
      <c r="L9" s="226">
        <v>1500</v>
      </c>
      <c r="M9" s="226">
        <v>0</v>
      </c>
      <c r="N9" s="226">
        <v>3549</v>
      </c>
      <c r="O9" s="226">
        <f t="shared" si="0"/>
        <v>38549</v>
      </c>
    </row>
    <row r="10" spans="1:16" x14ac:dyDescent="0.25">
      <c r="A10" s="71">
        <v>4</v>
      </c>
      <c r="B10" s="74" t="s">
        <v>27</v>
      </c>
      <c r="C10" s="226">
        <v>100</v>
      </c>
      <c r="D10" s="226">
        <v>100</v>
      </c>
      <c r="E10" s="226">
        <v>60</v>
      </c>
      <c r="F10" s="226">
        <v>100</v>
      </c>
      <c r="G10" s="226">
        <v>45</v>
      </c>
      <c r="H10" s="226">
        <v>60</v>
      </c>
      <c r="I10" s="226">
        <v>100</v>
      </c>
      <c r="J10" s="226">
        <v>100</v>
      </c>
      <c r="K10" s="226">
        <v>0</v>
      </c>
      <c r="L10" s="226">
        <v>0</v>
      </c>
      <c r="M10" s="226">
        <v>100</v>
      </c>
      <c r="N10" s="226">
        <v>792</v>
      </c>
      <c r="O10" s="226">
        <f t="shared" si="0"/>
        <v>1557</v>
      </c>
    </row>
    <row r="11" spans="1:16" s="13" customFormat="1" x14ac:dyDescent="0.25">
      <c r="A11" s="71">
        <v>5</v>
      </c>
      <c r="B11" s="74" t="s">
        <v>152</v>
      </c>
      <c r="C11" s="226">
        <v>7</v>
      </c>
      <c r="D11" s="226">
        <v>7</v>
      </c>
      <c r="E11" s="226">
        <v>7</v>
      </c>
      <c r="F11" s="226">
        <v>17</v>
      </c>
      <c r="G11" s="226">
        <v>7</v>
      </c>
      <c r="H11" s="226">
        <v>7</v>
      </c>
      <c r="I11" s="226">
        <v>7</v>
      </c>
      <c r="J11" s="226">
        <v>7</v>
      </c>
      <c r="K11" s="226">
        <v>7</v>
      </c>
      <c r="L11" s="226">
        <v>13</v>
      </c>
      <c r="M11" s="226">
        <v>7</v>
      </c>
      <c r="N11" s="226">
        <v>84</v>
      </c>
      <c r="O11" s="226">
        <f t="shared" si="0"/>
        <v>177</v>
      </c>
    </row>
    <row r="12" spans="1:16" s="13" customFormat="1" x14ac:dyDescent="0.25">
      <c r="A12" s="71">
        <v>6</v>
      </c>
      <c r="B12" s="21" t="s">
        <v>115</v>
      </c>
      <c r="C12" s="226">
        <v>50</v>
      </c>
      <c r="D12" s="226">
        <v>100</v>
      </c>
      <c r="E12" s="226">
        <v>50</v>
      </c>
      <c r="F12" s="226">
        <v>50</v>
      </c>
      <c r="G12" s="226">
        <v>50</v>
      </c>
      <c r="H12" s="226">
        <v>50</v>
      </c>
      <c r="I12" s="226">
        <v>50</v>
      </c>
      <c r="J12" s="226">
        <v>41</v>
      </c>
      <c r="K12" s="226">
        <v>50</v>
      </c>
      <c r="L12" s="226">
        <v>50</v>
      </c>
      <c r="M12" s="226">
        <v>50</v>
      </c>
      <c r="N12" s="226">
        <v>93972</v>
      </c>
      <c r="O12" s="226">
        <f t="shared" si="0"/>
        <v>94563</v>
      </c>
    </row>
    <row r="13" spans="1:16" s="13" customFormat="1" x14ac:dyDescent="0.25">
      <c r="A13" s="71">
        <v>7</v>
      </c>
      <c r="B13" s="74" t="s">
        <v>116</v>
      </c>
      <c r="C13" s="226">
        <v>252203</v>
      </c>
      <c r="D13" s="226">
        <v>4515</v>
      </c>
      <c r="E13" s="226">
        <v>4515</v>
      </c>
      <c r="F13" s="226">
        <v>4515</v>
      </c>
      <c r="G13" s="226">
        <v>4515</v>
      </c>
      <c r="H13" s="226">
        <v>4515</v>
      </c>
      <c r="I13" s="226">
        <v>4515</v>
      </c>
      <c r="J13" s="226">
        <v>4515</v>
      </c>
      <c r="K13" s="226">
        <v>4515</v>
      </c>
      <c r="L13" s="226">
        <v>4515</v>
      </c>
      <c r="M13" s="226">
        <v>4515</v>
      </c>
      <c r="N13" s="226">
        <v>10436</v>
      </c>
      <c r="O13" s="227">
        <f t="shared" si="0"/>
        <v>307789</v>
      </c>
      <c r="P13" s="75"/>
    </row>
    <row r="14" spans="1:16" x14ac:dyDescent="0.25">
      <c r="A14" s="71">
        <v>8</v>
      </c>
      <c r="B14" s="16" t="s">
        <v>145</v>
      </c>
      <c r="C14" s="226">
        <f t="shared" ref="C14:O14" si="1">SUM(C7:C13)</f>
        <v>262960</v>
      </c>
      <c r="D14" s="226">
        <f t="shared" si="1"/>
        <v>261567</v>
      </c>
      <c r="E14" s="226">
        <f t="shared" si="1"/>
        <v>272207</v>
      </c>
      <c r="F14" s="226">
        <f t="shared" si="1"/>
        <v>269574</v>
      </c>
      <c r="G14" s="226">
        <f t="shared" si="1"/>
        <v>265376</v>
      </c>
      <c r="H14" s="226">
        <f t="shared" si="1"/>
        <v>261993</v>
      </c>
      <c r="I14" s="226">
        <f t="shared" si="1"/>
        <v>248316</v>
      </c>
      <c r="J14" s="226">
        <f t="shared" si="1"/>
        <v>244664</v>
      </c>
      <c r="K14" s="226">
        <f t="shared" si="1"/>
        <v>257421</v>
      </c>
      <c r="L14" s="226">
        <f t="shared" si="1"/>
        <v>254721</v>
      </c>
      <c r="M14" s="226">
        <f t="shared" si="1"/>
        <v>252070</v>
      </c>
      <c r="N14" s="226">
        <f t="shared" si="1"/>
        <v>349596</v>
      </c>
      <c r="O14" s="226">
        <f t="shared" si="1"/>
        <v>577681</v>
      </c>
    </row>
    <row r="15" spans="1:16" x14ac:dyDescent="0.25">
      <c r="A15" s="71">
        <v>9</v>
      </c>
      <c r="B15" s="21" t="s">
        <v>28</v>
      </c>
      <c r="C15" s="226">
        <v>5700</v>
      </c>
      <c r="D15" s="226">
        <v>5700</v>
      </c>
      <c r="E15" s="226">
        <v>5700</v>
      </c>
      <c r="F15" s="226">
        <v>5700</v>
      </c>
      <c r="G15" s="226">
        <v>5700</v>
      </c>
      <c r="H15" s="226">
        <v>5700</v>
      </c>
      <c r="I15" s="226">
        <v>5700</v>
      </c>
      <c r="J15" s="226">
        <v>5700</v>
      </c>
      <c r="K15" s="226">
        <v>5700</v>
      </c>
      <c r="L15" s="226">
        <v>5700</v>
      </c>
      <c r="M15" s="226">
        <v>5700</v>
      </c>
      <c r="N15" s="226">
        <v>5353</v>
      </c>
      <c r="O15" s="226">
        <f>SUM(C15:N15)</f>
        <v>68053</v>
      </c>
    </row>
    <row r="16" spans="1:16" x14ac:dyDescent="0.25">
      <c r="A16" s="71">
        <v>10</v>
      </c>
      <c r="B16" s="21" t="s">
        <v>29</v>
      </c>
      <c r="C16" s="226">
        <v>1200</v>
      </c>
      <c r="D16" s="226">
        <v>1100</v>
      </c>
      <c r="E16" s="226">
        <v>1100</v>
      </c>
      <c r="F16" s="226">
        <v>1100</v>
      </c>
      <c r="G16" s="226">
        <v>1100</v>
      </c>
      <c r="H16" s="226">
        <v>1100</v>
      </c>
      <c r="I16" s="226">
        <v>1100</v>
      </c>
      <c r="J16" s="226">
        <v>1100</v>
      </c>
      <c r="K16" s="226">
        <v>1100</v>
      </c>
      <c r="L16" s="226">
        <v>1100</v>
      </c>
      <c r="M16" s="226">
        <v>1108</v>
      </c>
      <c r="N16" s="226">
        <v>1410</v>
      </c>
      <c r="O16" s="226">
        <f t="shared" ref="O16:O24" si="2">SUM(C16:N16)</f>
        <v>13618</v>
      </c>
    </row>
    <row r="17" spans="1:15" x14ac:dyDescent="0.25">
      <c r="A17" s="71">
        <v>11</v>
      </c>
      <c r="B17" s="21" t="s">
        <v>30</v>
      </c>
      <c r="C17" s="226">
        <v>1500</v>
      </c>
      <c r="D17" s="226">
        <v>1977</v>
      </c>
      <c r="E17" s="226">
        <v>1800</v>
      </c>
      <c r="F17" s="226">
        <v>2800</v>
      </c>
      <c r="G17" s="226">
        <v>2000</v>
      </c>
      <c r="H17" s="226">
        <v>2800</v>
      </c>
      <c r="I17" s="226">
        <v>2800</v>
      </c>
      <c r="J17" s="226">
        <v>2800</v>
      </c>
      <c r="K17" s="226">
        <v>1763</v>
      </c>
      <c r="L17" s="226">
        <v>1729</v>
      </c>
      <c r="M17" s="226">
        <v>1800</v>
      </c>
      <c r="N17" s="226">
        <v>1176</v>
      </c>
      <c r="O17" s="226">
        <f t="shared" si="2"/>
        <v>24945</v>
      </c>
    </row>
    <row r="18" spans="1:15" x14ac:dyDescent="0.25">
      <c r="A18" s="71">
        <v>12</v>
      </c>
      <c r="B18" s="12" t="s">
        <v>127</v>
      </c>
      <c r="C18" s="226">
        <v>400</v>
      </c>
      <c r="D18" s="226">
        <v>400</v>
      </c>
      <c r="E18" s="226">
        <v>400</v>
      </c>
      <c r="F18" s="226">
        <v>400</v>
      </c>
      <c r="G18" s="226">
        <v>400</v>
      </c>
      <c r="H18" s="226">
        <v>400</v>
      </c>
      <c r="I18" s="226">
        <v>400</v>
      </c>
      <c r="J18" s="226">
        <v>400</v>
      </c>
      <c r="K18" s="226">
        <v>400</v>
      </c>
      <c r="L18" s="226">
        <v>360</v>
      </c>
      <c r="M18" s="226">
        <v>300</v>
      </c>
      <c r="N18" s="226">
        <v>1445</v>
      </c>
      <c r="O18" s="226">
        <f t="shared" si="2"/>
        <v>5705</v>
      </c>
    </row>
    <row r="19" spans="1:15" s="13" customFormat="1" x14ac:dyDescent="0.25">
      <c r="A19" s="71">
        <v>13</v>
      </c>
      <c r="B19" s="12" t="s">
        <v>130</v>
      </c>
      <c r="C19" s="226">
        <v>4900</v>
      </c>
      <c r="D19" s="226">
        <v>4900</v>
      </c>
      <c r="E19" s="226">
        <v>4900</v>
      </c>
      <c r="F19" s="226">
        <v>4900</v>
      </c>
      <c r="G19" s="226">
        <v>4900</v>
      </c>
      <c r="H19" s="226">
        <v>4900</v>
      </c>
      <c r="I19" s="226">
        <v>4900</v>
      </c>
      <c r="J19" s="226">
        <v>4900</v>
      </c>
      <c r="K19" s="226">
        <v>4900</v>
      </c>
      <c r="L19" s="226">
        <v>4900</v>
      </c>
      <c r="M19" s="226">
        <v>4900</v>
      </c>
      <c r="N19" s="226">
        <v>4103</v>
      </c>
      <c r="O19" s="226">
        <f t="shared" si="2"/>
        <v>58003</v>
      </c>
    </row>
    <row r="20" spans="1:15" s="13" customFormat="1" x14ac:dyDescent="0.25">
      <c r="A20" s="71">
        <v>14</v>
      </c>
      <c r="B20" s="32" t="s">
        <v>75</v>
      </c>
      <c r="C20" s="226">
        <v>0</v>
      </c>
      <c r="D20" s="226">
        <v>0</v>
      </c>
      <c r="E20" s="226">
        <v>0</v>
      </c>
      <c r="F20" s="226">
        <v>0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6">
        <v>0</v>
      </c>
      <c r="M20" s="226">
        <v>11430</v>
      </c>
      <c r="N20" s="226">
        <v>119576</v>
      </c>
      <c r="O20" s="226">
        <f t="shared" si="2"/>
        <v>131006</v>
      </c>
    </row>
    <row r="21" spans="1:15" x14ac:dyDescent="0.25">
      <c r="A21" s="71">
        <v>15</v>
      </c>
      <c r="B21" s="12" t="s">
        <v>74</v>
      </c>
      <c r="C21" s="226">
        <v>0</v>
      </c>
      <c r="D21" s="226">
        <v>0</v>
      </c>
      <c r="E21" s="226">
        <v>0</v>
      </c>
      <c r="F21" s="226">
        <v>0</v>
      </c>
      <c r="G21" s="226">
        <v>0</v>
      </c>
      <c r="H21" s="226">
        <v>0</v>
      </c>
      <c r="I21" s="226">
        <v>0</v>
      </c>
      <c r="J21" s="226">
        <v>0</v>
      </c>
      <c r="K21" s="226">
        <v>0</v>
      </c>
      <c r="L21" s="226">
        <v>0</v>
      </c>
      <c r="M21" s="226">
        <v>0</v>
      </c>
      <c r="N21" s="226">
        <v>1950</v>
      </c>
      <c r="O21" s="226">
        <f t="shared" si="2"/>
        <v>1950</v>
      </c>
    </row>
    <row r="22" spans="1:15" s="13" customFormat="1" x14ac:dyDescent="0.25">
      <c r="A22" s="71">
        <v>16</v>
      </c>
      <c r="B22" s="12" t="s">
        <v>81</v>
      </c>
      <c r="C22" s="226">
        <v>0</v>
      </c>
      <c r="D22" s="226">
        <v>0</v>
      </c>
      <c r="E22" s="226">
        <v>0</v>
      </c>
      <c r="F22" s="226">
        <v>0</v>
      </c>
      <c r="G22" s="226">
        <v>0</v>
      </c>
      <c r="H22" s="226">
        <v>0</v>
      </c>
      <c r="I22" s="226">
        <v>0</v>
      </c>
      <c r="J22" s="226">
        <v>0</v>
      </c>
      <c r="K22" s="226">
        <v>1000</v>
      </c>
      <c r="L22" s="226">
        <v>0</v>
      </c>
      <c r="M22" s="226">
        <v>0</v>
      </c>
      <c r="N22" s="226">
        <v>10178</v>
      </c>
      <c r="O22" s="226">
        <f t="shared" si="2"/>
        <v>11178</v>
      </c>
    </row>
    <row r="23" spans="1:15" s="13" customFormat="1" x14ac:dyDescent="0.25">
      <c r="A23" s="71">
        <v>17</v>
      </c>
      <c r="B23" s="12" t="s">
        <v>16</v>
      </c>
      <c r="C23" s="226">
        <v>0</v>
      </c>
      <c r="D23" s="226">
        <v>0</v>
      </c>
      <c r="E23" s="226">
        <v>0</v>
      </c>
      <c r="F23" s="226">
        <v>0</v>
      </c>
      <c r="G23" s="226">
        <v>0</v>
      </c>
      <c r="H23" s="226">
        <v>9534</v>
      </c>
      <c r="I23" s="226">
        <v>0</v>
      </c>
      <c r="J23" s="226">
        <v>0</v>
      </c>
      <c r="K23" s="226">
        <v>0</v>
      </c>
      <c r="L23" s="226">
        <v>0</v>
      </c>
      <c r="M23" s="226">
        <v>0</v>
      </c>
      <c r="N23" s="226">
        <v>193638</v>
      </c>
      <c r="O23" s="226">
        <f t="shared" si="2"/>
        <v>203172</v>
      </c>
    </row>
    <row r="24" spans="1:15" s="13" customFormat="1" x14ac:dyDescent="0.25">
      <c r="A24" s="71">
        <v>18</v>
      </c>
      <c r="B24" s="12" t="s">
        <v>156</v>
      </c>
      <c r="C24" s="226">
        <v>4515</v>
      </c>
      <c r="D24" s="226">
        <v>4515</v>
      </c>
      <c r="E24" s="226">
        <v>4515</v>
      </c>
      <c r="F24" s="226">
        <v>4515</v>
      </c>
      <c r="G24" s="226">
        <v>4515</v>
      </c>
      <c r="H24" s="226">
        <v>4515</v>
      </c>
      <c r="I24" s="226">
        <v>4515</v>
      </c>
      <c r="J24" s="226">
        <v>4515</v>
      </c>
      <c r="K24" s="226">
        <v>4515</v>
      </c>
      <c r="L24" s="226">
        <v>4134</v>
      </c>
      <c r="M24" s="226">
        <v>4515</v>
      </c>
      <c r="N24" s="226">
        <v>10767</v>
      </c>
      <c r="O24" s="226">
        <f t="shared" si="2"/>
        <v>60051</v>
      </c>
    </row>
    <row r="25" spans="1:15" x14ac:dyDescent="0.25">
      <c r="A25" s="71">
        <v>190</v>
      </c>
      <c r="B25" s="16" t="s">
        <v>146</v>
      </c>
      <c r="C25" s="226">
        <f t="shared" ref="C25:M25" si="3">SUM(C15:C24)</f>
        <v>18215</v>
      </c>
      <c r="D25" s="226">
        <f t="shared" si="3"/>
        <v>18592</v>
      </c>
      <c r="E25" s="226">
        <f t="shared" si="3"/>
        <v>18415</v>
      </c>
      <c r="F25" s="226">
        <f t="shared" si="3"/>
        <v>19415</v>
      </c>
      <c r="G25" s="226">
        <f t="shared" si="3"/>
        <v>18615</v>
      </c>
      <c r="H25" s="226">
        <f t="shared" si="3"/>
        <v>28949</v>
      </c>
      <c r="I25" s="226">
        <f t="shared" si="3"/>
        <v>19415</v>
      </c>
      <c r="J25" s="226">
        <f t="shared" si="3"/>
        <v>19415</v>
      </c>
      <c r="K25" s="226">
        <f t="shared" si="3"/>
        <v>19378</v>
      </c>
      <c r="L25" s="226">
        <f t="shared" si="3"/>
        <v>17923</v>
      </c>
      <c r="M25" s="226">
        <f t="shared" si="3"/>
        <v>29753</v>
      </c>
      <c r="N25" s="226">
        <f>SUM(N15:N24)</f>
        <v>349596</v>
      </c>
      <c r="O25" s="226">
        <f t="shared" ref="O25" si="4">SUM(C25+D25+E25+F25+G25+H25+I25+J25+K25+L25+M25+N25)</f>
        <v>577681</v>
      </c>
    </row>
    <row r="26" spans="1:15" x14ac:dyDescent="0.25">
      <c r="A26" s="71">
        <v>20</v>
      </c>
      <c r="B26" s="17" t="s">
        <v>19</v>
      </c>
      <c r="C26" s="226">
        <f t="shared" ref="C26:N26" si="5">C14-C25</f>
        <v>244745</v>
      </c>
      <c r="D26" s="226">
        <f t="shared" si="5"/>
        <v>242975</v>
      </c>
      <c r="E26" s="226">
        <f t="shared" si="5"/>
        <v>253792</v>
      </c>
      <c r="F26" s="226">
        <f t="shared" si="5"/>
        <v>250159</v>
      </c>
      <c r="G26" s="226">
        <f t="shared" si="5"/>
        <v>246761</v>
      </c>
      <c r="H26" s="226">
        <f t="shared" si="5"/>
        <v>233044</v>
      </c>
      <c r="I26" s="226">
        <f t="shared" si="5"/>
        <v>228901</v>
      </c>
      <c r="J26" s="226">
        <f t="shared" si="5"/>
        <v>225249</v>
      </c>
      <c r="K26" s="226">
        <f t="shared" si="5"/>
        <v>238043</v>
      </c>
      <c r="L26" s="226">
        <f t="shared" si="5"/>
        <v>236798</v>
      </c>
      <c r="M26" s="226">
        <f t="shared" si="5"/>
        <v>222317</v>
      </c>
      <c r="N26" s="226">
        <f t="shared" si="5"/>
        <v>0</v>
      </c>
      <c r="O26" s="226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G47"/>
  <sheetViews>
    <sheetView workbookViewId="0">
      <selection activeCell="H12" sqref="H12"/>
    </sheetView>
  </sheetViews>
  <sheetFormatPr defaultRowHeight="15" x14ac:dyDescent="0.25"/>
  <cols>
    <col min="1" max="1" width="8.7109375" style="13" customWidth="1"/>
    <col min="2" max="2" width="86.42578125" style="13" customWidth="1"/>
    <col min="3" max="3" width="13.7109375" style="13" customWidth="1"/>
    <col min="4" max="4" width="11.28515625" style="13" customWidth="1"/>
    <col min="5" max="5" width="12" style="13" customWidth="1"/>
    <col min="6" max="16384" width="9.140625" style="13"/>
  </cols>
  <sheetData>
    <row r="4" spans="1:7" ht="15.75" x14ac:dyDescent="0.25">
      <c r="A4" s="330" t="s">
        <v>228</v>
      </c>
      <c r="B4" s="330"/>
      <c r="C4" s="237"/>
      <c r="D4" s="237"/>
      <c r="E4" s="192" t="s">
        <v>388</v>
      </c>
      <c r="F4" s="86"/>
      <c r="G4" s="86"/>
    </row>
    <row r="5" spans="1:7" x14ac:dyDescent="0.25">
      <c r="A5" s="279" t="s">
        <v>229</v>
      </c>
      <c r="B5" s="279"/>
      <c r="C5" s="230"/>
      <c r="D5" s="230"/>
      <c r="E5" s="192" t="s">
        <v>166</v>
      </c>
      <c r="F5" s="86"/>
      <c r="G5" s="86"/>
    </row>
    <row r="6" spans="1:7" x14ac:dyDescent="0.25">
      <c r="A6" s="279" t="s">
        <v>230</v>
      </c>
      <c r="B6" s="279"/>
      <c r="C6" s="230"/>
      <c r="D6" s="230"/>
      <c r="E6" s="152"/>
      <c r="F6" s="86"/>
      <c r="G6" s="86"/>
    </row>
    <row r="7" spans="1:7" x14ac:dyDescent="0.25">
      <c r="A7" s="279" t="s">
        <v>231</v>
      </c>
      <c r="B7" s="279"/>
      <c r="C7" s="230"/>
      <c r="D7" s="230"/>
      <c r="E7" s="152"/>
      <c r="F7" s="86"/>
      <c r="G7" s="86"/>
    </row>
    <row r="8" spans="1:7" x14ac:dyDescent="0.25">
      <c r="A8" s="152"/>
      <c r="B8" s="152"/>
      <c r="C8" s="152"/>
      <c r="D8" s="152"/>
      <c r="E8" s="152"/>
      <c r="F8" s="86"/>
      <c r="G8" s="86"/>
    </row>
    <row r="9" spans="1:7" x14ac:dyDescent="0.25">
      <c r="A9" s="152"/>
      <c r="B9" s="152"/>
      <c r="C9" s="152"/>
      <c r="D9" s="152"/>
      <c r="E9" s="152"/>
      <c r="F9" s="86"/>
      <c r="G9" s="86"/>
    </row>
    <row r="10" spans="1:7" x14ac:dyDescent="0.25">
      <c r="A10" s="152"/>
      <c r="B10" s="152"/>
      <c r="C10" s="152"/>
      <c r="D10" s="152"/>
      <c r="E10" s="152"/>
      <c r="F10" s="86"/>
      <c r="G10" s="86"/>
    </row>
    <row r="11" spans="1:7" ht="15.75" thickBot="1" x14ac:dyDescent="0.3">
      <c r="A11" s="281" t="s">
        <v>167</v>
      </c>
      <c r="B11" s="281"/>
      <c r="C11" s="281"/>
      <c r="D11" s="281"/>
      <c r="E11" s="281"/>
      <c r="F11" s="86"/>
      <c r="G11" s="86"/>
    </row>
    <row r="12" spans="1:7" ht="63" customHeight="1" thickTop="1" thickBot="1" x14ac:dyDescent="0.3">
      <c r="A12" s="208" t="s">
        <v>0</v>
      </c>
      <c r="B12" s="209" t="s">
        <v>232</v>
      </c>
      <c r="C12" s="212" t="s">
        <v>250</v>
      </c>
      <c r="D12" s="239" t="s">
        <v>330</v>
      </c>
      <c r="E12" s="212" t="s">
        <v>329</v>
      </c>
      <c r="F12" s="86"/>
      <c r="G12" s="86"/>
    </row>
    <row r="13" spans="1:7" ht="15.75" thickBot="1" x14ac:dyDescent="0.3">
      <c r="A13" s="138" t="s">
        <v>3</v>
      </c>
      <c r="B13" s="140" t="s">
        <v>4</v>
      </c>
      <c r="C13" s="232" t="s">
        <v>5</v>
      </c>
      <c r="D13" s="232" t="s">
        <v>6</v>
      </c>
      <c r="E13" s="141" t="s">
        <v>7</v>
      </c>
      <c r="F13" s="86"/>
      <c r="G13" s="86"/>
    </row>
    <row r="14" spans="1:7" x14ac:dyDescent="0.25">
      <c r="A14" s="193" t="s">
        <v>132</v>
      </c>
      <c r="B14" s="126" t="s">
        <v>233</v>
      </c>
      <c r="C14" s="194">
        <v>40492</v>
      </c>
      <c r="D14" s="240"/>
      <c r="E14" s="194">
        <v>35695</v>
      </c>
      <c r="F14" s="86"/>
      <c r="G14" s="86"/>
    </row>
    <row r="15" spans="1:7" ht="30" x14ac:dyDescent="0.25">
      <c r="A15" s="195" t="s">
        <v>133</v>
      </c>
      <c r="B15" s="196" t="s">
        <v>234</v>
      </c>
      <c r="C15" s="197">
        <v>0</v>
      </c>
      <c r="D15" s="241"/>
      <c r="E15" s="197">
        <v>0</v>
      </c>
      <c r="F15" s="86"/>
      <c r="G15" s="86"/>
    </row>
    <row r="16" spans="1:7" x14ac:dyDescent="0.25">
      <c r="A16" s="195" t="s">
        <v>134</v>
      </c>
      <c r="B16" s="198" t="s">
        <v>235</v>
      </c>
      <c r="C16" s="197">
        <v>0</v>
      </c>
      <c r="D16" s="242"/>
      <c r="E16" s="197">
        <v>0</v>
      </c>
      <c r="F16" s="86"/>
      <c r="G16" s="86"/>
    </row>
    <row r="17" spans="1:7" ht="30" x14ac:dyDescent="0.25">
      <c r="A17" s="195" t="s">
        <v>135</v>
      </c>
      <c r="B17" s="196" t="s">
        <v>236</v>
      </c>
      <c r="C17" s="197">
        <v>0</v>
      </c>
      <c r="D17" s="241"/>
      <c r="E17" s="197">
        <v>0</v>
      </c>
      <c r="F17" s="86"/>
      <c r="G17" s="86"/>
    </row>
    <row r="18" spans="1:7" x14ac:dyDescent="0.25">
      <c r="A18" s="195" t="s">
        <v>136</v>
      </c>
      <c r="B18" s="198" t="s">
        <v>237</v>
      </c>
      <c r="C18" s="197">
        <v>0</v>
      </c>
      <c r="D18" s="242"/>
      <c r="E18" s="197">
        <v>0</v>
      </c>
      <c r="F18" s="86"/>
      <c r="G18" s="86"/>
    </row>
    <row r="19" spans="1:7" ht="15.75" thickBot="1" x14ac:dyDescent="0.3">
      <c r="A19" s="199" t="s">
        <v>137</v>
      </c>
      <c r="B19" s="200" t="s">
        <v>238</v>
      </c>
      <c r="C19" s="197">
        <v>0</v>
      </c>
      <c r="D19" s="243"/>
      <c r="E19" s="197">
        <v>0</v>
      </c>
      <c r="F19" s="86"/>
      <c r="G19" s="86"/>
    </row>
    <row r="20" spans="1:7" ht="15.75" thickBot="1" x14ac:dyDescent="0.3">
      <c r="A20" s="206" t="s">
        <v>239</v>
      </c>
      <c r="B20" s="210"/>
      <c r="C20" s="149">
        <f>SUM(C14:C19)</f>
        <v>40492</v>
      </c>
      <c r="D20" s="244"/>
      <c r="E20" s="149">
        <f>SUM(E14:E19)</f>
        <v>35695</v>
      </c>
      <c r="F20" s="86"/>
      <c r="G20" s="86"/>
    </row>
    <row r="21" spans="1:7" ht="15.75" thickTop="1" x14ac:dyDescent="0.25">
      <c r="A21" s="152"/>
      <c r="B21" s="152"/>
      <c r="C21" s="152"/>
      <c r="D21" s="152"/>
      <c r="E21" s="152"/>
      <c r="F21" s="86"/>
      <c r="G21" s="86"/>
    </row>
    <row r="22" spans="1:7" ht="15" customHeight="1" x14ac:dyDescent="0.25">
      <c r="A22" s="201" t="s">
        <v>240</v>
      </c>
      <c r="B22" s="202"/>
      <c r="C22" s="202"/>
      <c r="D22" s="202"/>
      <c r="E22" s="202"/>
      <c r="G22" s="86"/>
    </row>
    <row r="23" spans="1:7" ht="15" customHeight="1" x14ac:dyDescent="0.25">
      <c r="A23" s="203"/>
      <c r="B23" s="202"/>
      <c r="C23" s="202"/>
      <c r="D23" s="202"/>
      <c r="E23" s="202"/>
      <c r="G23" s="86"/>
    </row>
    <row r="24" spans="1:7" ht="15" customHeight="1" x14ac:dyDescent="0.25">
      <c r="A24" s="203"/>
      <c r="B24" s="202"/>
      <c r="C24" s="202"/>
      <c r="D24" s="202"/>
      <c r="E24" s="202"/>
      <c r="G24" s="86"/>
    </row>
    <row r="25" spans="1:7" ht="15" customHeight="1" x14ac:dyDescent="0.25">
      <c r="A25" s="203"/>
      <c r="B25" s="202"/>
      <c r="C25" s="202"/>
      <c r="D25" s="202"/>
      <c r="E25" s="202"/>
      <c r="G25" s="86"/>
    </row>
    <row r="26" spans="1:7" ht="15" customHeight="1" x14ac:dyDescent="0.25">
      <c r="A26" s="203"/>
      <c r="B26" s="202"/>
      <c r="C26" s="202"/>
      <c r="D26" s="202"/>
      <c r="E26" s="202"/>
      <c r="G26" s="86"/>
    </row>
    <row r="27" spans="1:7" ht="15" customHeight="1" x14ac:dyDescent="0.25">
      <c r="A27" s="203"/>
      <c r="B27" s="202"/>
      <c r="C27" s="202"/>
      <c r="D27" s="202"/>
      <c r="E27" s="202"/>
      <c r="G27" s="86"/>
    </row>
    <row r="28" spans="1:7" ht="15" customHeight="1" x14ac:dyDescent="0.25">
      <c r="A28" s="203"/>
      <c r="B28" s="202"/>
      <c r="C28" s="202"/>
      <c r="D28" s="202"/>
      <c r="E28" s="202"/>
      <c r="G28" s="86"/>
    </row>
    <row r="29" spans="1:7" ht="15" customHeight="1" x14ac:dyDescent="0.25">
      <c r="A29" s="203"/>
      <c r="B29" s="202"/>
      <c r="C29" s="202"/>
      <c r="D29" s="202"/>
      <c r="E29" s="202"/>
      <c r="G29" s="86"/>
    </row>
    <row r="30" spans="1:7" ht="15" customHeight="1" x14ac:dyDescent="0.25">
      <c r="A30" s="203"/>
      <c r="B30" s="202"/>
      <c r="C30" s="202"/>
      <c r="D30" s="202"/>
      <c r="E30" s="202"/>
      <c r="G30" s="86"/>
    </row>
    <row r="31" spans="1:7" ht="15" customHeight="1" x14ac:dyDescent="0.25">
      <c r="A31" s="203"/>
      <c r="B31" s="202"/>
      <c r="C31" s="202"/>
      <c r="D31" s="202"/>
      <c r="E31" s="202"/>
      <c r="G31" s="86"/>
    </row>
    <row r="32" spans="1:7" x14ac:dyDescent="0.25">
      <c r="A32" s="153"/>
      <c r="B32" s="153"/>
      <c r="C32" s="153"/>
      <c r="D32" s="153"/>
      <c r="E32" s="153"/>
    </row>
    <row r="33" spans="1:5" ht="15.75" x14ac:dyDescent="0.25">
      <c r="A33" s="330" t="s">
        <v>241</v>
      </c>
      <c r="B33" s="330"/>
      <c r="C33" s="237"/>
      <c r="D33" s="237"/>
      <c r="E33" s="204" t="s">
        <v>389</v>
      </c>
    </row>
    <row r="34" spans="1:5" x14ac:dyDescent="0.25">
      <c r="A34" s="279" t="s">
        <v>242</v>
      </c>
      <c r="B34" s="279"/>
      <c r="C34" s="230"/>
      <c r="D34" s="230"/>
      <c r="E34" s="204" t="s">
        <v>166</v>
      </c>
    </row>
    <row r="35" spans="1:5" x14ac:dyDescent="0.25">
      <c r="A35" s="279" t="s">
        <v>243</v>
      </c>
      <c r="B35" s="279"/>
      <c r="C35" s="230"/>
      <c r="D35" s="230"/>
      <c r="E35" s="152"/>
    </row>
    <row r="36" spans="1:5" x14ac:dyDescent="0.25">
      <c r="A36" s="152"/>
      <c r="B36" s="152"/>
      <c r="C36" s="152"/>
      <c r="D36" s="152"/>
      <c r="E36" s="152"/>
    </row>
    <row r="37" spans="1:5" x14ac:dyDescent="0.25">
      <c r="A37" s="152"/>
      <c r="B37" s="152"/>
      <c r="C37" s="152"/>
      <c r="D37" s="152"/>
      <c r="E37" s="152"/>
    </row>
    <row r="38" spans="1:5" x14ac:dyDescent="0.25">
      <c r="A38" s="279" t="s">
        <v>319</v>
      </c>
      <c r="B38" s="279"/>
      <c r="C38" s="230"/>
      <c r="D38" s="230"/>
      <c r="E38" s="152"/>
    </row>
    <row r="39" spans="1:5" x14ac:dyDescent="0.25">
      <c r="A39" s="152"/>
      <c r="B39" s="152"/>
      <c r="C39" s="152"/>
      <c r="D39" s="152"/>
      <c r="E39" s="152"/>
    </row>
    <row r="40" spans="1:5" ht="15.75" thickBot="1" x14ac:dyDescent="0.3">
      <c r="A40" s="152"/>
      <c r="B40" s="152"/>
      <c r="C40" s="152"/>
      <c r="D40" s="152"/>
      <c r="E40" s="152"/>
    </row>
    <row r="41" spans="1:5" ht="69" customHeight="1" thickTop="1" thickBot="1" x14ac:dyDescent="0.3">
      <c r="A41" s="211" t="s">
        <v>0</v>
      </c>
      <c r="B41" s="209" t="s">
        <v>244</v>
      </c>
      <c r="C41" s="212" t="s">
        <v>245</v>
      </c>
      <c r="D41" s="239" t="s">
        <v>330</v>
      </c>
      <c r="E41" s="212" t="s">
        <v>245</v>
      </c>
    </row>
    <row r="42" spans="1:5" ht="15.75" thickBot="1" x14ac:dyDescent="0.3">
      <c r="A42" s="138" t="s">
        <v>3</v>
      </c>
      <c r="B42" s="140" t="s">
        <v>4</v>
      </c>
      <c r="C42" s="232" t="s">
        <v>5</v>
      </c>
      <c r="D42" s="232" t="s">
        <v>6</v>
      </c>
      <c r="E42" s="141" t="s">
        <v>7</v>
      </c>
    </row>
    <row r="43" spans="1:5" ht="15.75" thickBot="1" x14ac:dyDescent="0.3">
      <c r="A43" s="138" t="s">
        <v>132</v>
      </c>
      <c r="B43" s="205" t="s">
        <v>246</v>
      </c>
      <c r="C43" s="245"/>
      <c r="D43" s="245"/>
      <c r="E43" s="145"/>
    </row>
    <row r="44" spans="1:5" ht="15.75" thickBot="1" x14ac:dyDescent="0.3">
      <c r="A44" s="138" t="s">
        <v>133</v>
      </c>
      <c r="B44" s="205"/>
      <c r="C44" s="245"/>
      <c r="D44" s="245"/>
      <c r="E44" s="145"/>
    </row>
    <row r="45" spans="1:5" ht="15.75" thickBot="1" x14ac:dyDescent="0.3">
      <c r="A45" s="138" t="s">
        <v>134</v>
      </c>
      <c r="B45" s="205"/>
      <c r="C45" s="245"/>
      <c r="D45" s="245"/>
      <c r="E45" s="145"/>
    </row>
    <row r="46" spans="1:5" ht="15.75" thickBot="1" x14ac:dyDescent="0.3">
      <c r="A46" s="206"/>
      <c r="B46" s="210" t="s">
        <v>247</v>
      </c>
      <c r="C46" s="244"/>
      <c r="D46" s="244"/>
      <c r="E46" s="207"/>
    </row>
    <row r="47" spans="1:5" ht="15.75" thickTop="1" x14ac:dyDescent="0.25"/>
  </sheetData>
  <mergeCells count="9">
    <mergeCell ref="A34:B34"/>
    <mergeCell ref="A35:B35"/>
    <mergeCell ref="A38:B38"/>
    <mergeCell ref="A4:B4"/>
    <mergeCell ref="A5:B5"/>
    <mergeCell ref="A6:B6"/>
    <mergeCell ref="A7:B7"/>
    <mergeCell ref="A11:E11"/>
    <mergeCell ref="A33:B3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3"/>
  <sheetViews>
    <sheetView topLeftCell="A19" workbookViewId="0">
      <selection activeCell="D46" sqref="D46"/>
    </sheetView>
  </sheetViews>
  <sheetFormatPr defaultRowHeight="15" x14ac:dyDescent="0.25"/>
  <cols>
    <col min="1" max="1" width="9.140625" style="25"/>
    <col min="2" max="2" width="54.140625" style="96" customWidth="1"/>
    <col min="3" max="3" width="9.28515625" style="13" customWidth="1"/>
    <col min="4" max="4" width="11.5703125" style="13" customWidth="1"/>
    <col min="5" max="5" width="11" style="13" customWidth="1"/>
    <col min="6" max="6" width="11.42578125" style="13" customWidth="1"/>
    <col min="7" max="7" width="12.28515625" style="13" customWidth="1"/>
    <col min="8" max="9" width="9.140625" style="13"/>
    <col min="10" max="10" width="8.7109375" style="13" customWidth="1"/>
    <col min="11" max="16384" width="9.140625" style="13"/>
  </cols>
  <sheetData>
    <row r="1" spans="1:7" ht="15.75" x14ac:dyDescent="0.25">
      <c r="A1" s="331" t="s">
        <v>228</v>
      </c>
      <c r="B1" s="331"/>
      <c r="C1" s="331"/>
      <c r="D1" s="331"/>
      <c r="E1" s="331"/>
      <c r="F1" s="331"/>
      <c r="G1" s="331"/>
    </row>
    <row r="2" spans="1:7" x14ac:dyDescent="0.25">
      <c r="A2" s="332" t="s">
        <v>248</v>
      </c>
      <c r="B2" s="332"/>
      <c r="C2" s="332"/>
      <c r="D2" s="332"/>
      <c r="E2" s="332"/>
      <c r="F2" s="332"/>
      <c r="G2" s="332"/>
    </row>
    <row r="3" spans="1:7" x14ac:dyDescent="0.25">
      <c r="A3" s="87"/>
      <c r="B3" s="87"/>
      <c r="C3" s="87"/>
      <c r="D3" s="87"/>
      <c r="E3" s="87"/>
      <c r="F3" s="87"/>
      <c r="G3" s="87"/>
    </row>
    <row r="4" spans="1:7" x14ac:dyDescent="0.25">
      <c r="A4" s="90"/>
      <c r="B4" s="91"/>
      <c r="C4" s="92"/>
      <c r="D4" s="92"/>
      <c r="E4" s="92"/>
      <c r="F4" s="92"/>
      <c r="G4" s="92"/>
    </row>
    <row r="5" spans="1:7" x14ac:dyDescent="0.25">
      <c r="A5" s="333" t="s">
        <v>320</v>
      </c>
      <c r="B5" s="333"/>
      <c r="C5" s="333"/>
      <c r="D5" s="333"/>
      <c r="E5" s="333"/>
      <c r="F5" s="333"/>
      <c r="G5" s="333"/>
    </row>
    <row r="6" spans="1:7" x14ac:dyDescent="0.25">
      <c r="A6" s="333" t="s">
        <v>249</v>
      </c>
      <c r="B6" s="333"/>
      <c r="C6" s="333"/>
      <c r="D6" s="333"/>
      <c r="E6" s="333"/>
      <c r="F6" s="333"/>
      <c r="G6" s="333"/>
    </row>
    <row r="7" spans="1:7" x14ac:dyDescent="0.25">
      <c r="A7" s="90"/>
      <c r="B7" s="91"/>
      <c r="C7" s="86"/>
      <c r="D7" s="86"/>
      <c r="E7" s="86"/>
      <c r="F7" s="86"/>
      <c r="G7" s="86"/>
    </row>
    <row r="8" spans="1:7" x14ac:dyDescent="0.25">
      <c r="A8" s="332" t="s">
        <v>39</v>
      </c>
      <c r="B8" s="332"/>
      <c r="C8" s="93"/>
      <c r="D8" s="93"/>
      <c r="E8" s="93"/>
      <c r="F8" s="93"/>
      <c r="G8" s="93"/>
    </row>
    <row r="9" spans="1:7" ht="15.75" thickBot="1" x14ac:dyDescent="0.3">
      <c r="A9" s="90"/>
      <c r="B9" s="91"/>
      <c r="C9" s="86"/>
      <c r="D9" s="86"/>
      <c r="E9" s="86"/>
      <c r="F9" s="86"/>
      <c r="G9" s="86" t="s">
        <v>293</v>
      </c>
    </row>
    <row r="10" spans="1:7" s="94" customFormat="1" ht="44.25" thickTop="1" thickBot="1" x14ac:dyDescent="0.3">
      <c r="A10" s="219" t="s">
        <v>0</v>
      </c>
      <c r="B10" s="209" t="s">
        <v>232</v>
      </c>
      <c r="C10" s="220" t="s">
        <v>170</v>
      </c>
      <c r="D10" s="220" t="s">
        <v>250</v>
      </c>
      <c r="E10" s="220" t="s">
        <v>251</v>
      </c>
      <c r="F10" s="220" t="s">
        <v>252</v>
      </c>
      <c r="G10" s="212" t="s">
        <v>321</v>
      </c>
    </row>
    <row r="11" spans="1:7" s="95" customFormat="1" ht="15.75" thickBot="1" x14ac:dyDescent="0.3">
      <c r="A11" s="138" t="s">
        <v>3</v>
      </c>
      <c r="B11" s="140" t="s">
        <v>4</v>
      </c>
      <c r="C11" s="140" t="s">
        <v>5</v>
      </c>
      <c r="D11" s="140" t="s">
        <v>6</v>
      </c>
      <c r="E11" s="140" t="s">
        <v>7</v>
      </c>
      <c r="F11" s="140" t="s">
        <v>8</v>
      </c>
      <c r="G11" s="141" t="s">
        <v>9</v>
      </c>
    </row>
    <row r="12" spans="1:7" s="94" customFormat="1" ht="15.75" thickBot="1" x14ac:dyDescent="0.3">
      <c r="A12" s="138" t="s">
        <v>132</v>
      </c>
      <c r="B12" s="127" t="s">
        <v>253</v>
      </c>
      <c r="C12" s="127" t="s">
        <v>172</v>
      </c>
      <c r="D12" s="143">
        <v>135046</v>
      </c>
      <c r="E12" s="143">
        <v>118000</v>
      </c>
      <c r="F12" s="143">
        <v>120000</v>
      </c>
      <c r="G12" s="143">
        <v>122000</v>
      </c>
    </row>
    <row r="13" spans="1:7" ht="15.75" thickBot="1" x14ac:dyDescent="0.3">
      <c r="A13" s="138" t="s">
        <v>133</v>
      </c>
      <c r="B13" s="127" t="s">
        <v>254</v>
      </c>
      <c r="C13" s="127" t="s">
        <v>255</v>
      </c>
      <c r="D13" s="143">
        <v>113840</v>
      </c>
      <c r="E13" s="143">
        <v>109000</v>
      </c>
      <c r="F13" s="143">
        <v>109000</v>
      </c>
      <c r="G13" s="144">
        <v>109000</v>
      </c>
    </row>
    <row r="14" spans="1:7" s="94" customFormat="1" ht="15.75" thickBot="1" x14ac:dyDescent="0.3">
      <c r="A14" s="138" t="s">
        <v>134</v>
      </c>
      <c r="B14" s="127" t="s">
        <v>256</v>
      </c>
      <c r="C14" s="127" t="s">
        <v>205</v>
      </c>
      <c r="D14" s="143">
        <v>0</v>
      </c>
      <c r="E14" s="143">
        <v>0</v>
      </c>
      <c r="F14" s="143">
        <v>0</v>
      </c>
      <c r="G14" s="144">
        <v>0</v>
      </c>
    </row>
    <row r="15" spans="1:7" s="94" customFormat="1" ht="15.75" thickBot="1" x14ac:dyDescent="0.3">
      <c r="A15" s="138" t="s">
        <v>135</v>
      </c>
      <c r="B15" s="127" t="s">
        <v>257</v>
      </c>
      <c r="C15" s="127" t="s">
        <v>175</v>
      </c>
      <c r="D15" s="143">
        <v>38549</v>
      </c>
      <c r="E15" s="143">
        <f t="shared" ref="E15:G15" si="0">SUM(E16+E19+E20+E21+E22)</f>
        <v>44500</v>
      </c>
      <c r="F15" s="143">
        <f t="shared" si="0"/>
        <v>44500</v>
      </c>
      <c r="G15" s="143">
        <f t="shared" si="0"/>
        <v>44500</v>
      </c>
    </row>
    <row r="16" spans="1:7" ht="15.75" thickBot="1" x14ac:dyDescent="0.3">
      <c r="A16" s="138" t="s">
        <v>136</v>
      </c>
      <c r="B16" s="107" t="s">
        <v>121</v>
      </c>
      <c r="C16" s="107" t="s">
        <v>258</v>
      </c>
      <c r="D16" s="108">
        <f>SUM(D17+D18)</f>
        <v>8325</v>
      </c>
      <c r="E16" s="108">
        <f>SUM(E17+E18)</f>
        <v>9200</v>
      </c>
      <c r="F16" s="108">
        <f>SUM(F17+F18)</f>
        <v>9200</v>
      </c>
      <c r="G16" s="108">
        <f>SUM(G17+G18)</f>
        <v>9200</v>
      </c>
    </row>
    <row r="17" spans="1:7" ht="15.75" thickBot="1" x14ac:dyDescent="0.3">
      <c r="A17" s="138" t="s">
        <v>137</v>
      </c>
      <c r="B17" s="112" t="s">
        <v>259</v>
      </c>
      <c r="C17" s="112"/>
      <c r="D17" s="113">
        <v>4225</v>
      </c>
      <c r="E17" s="113">
        <v>4700</v>
      </c>
      <c r="F17" s="113">
        <v>4700</v>
      </c>
      <c r="G17" s="113">
        <v>4700</v>
      </c>
    </row>
    <row r="18" spans="1:7" ht="15.75" thickBot="1" x14ac:dyDescent="0.3">
      <c r="A18" s="138" t="s">
        <v>138</v>
      </c>
      <c r="B18" s="213" t="s">
        <v>260</v>
      </c>
      <c r="C18" s="112"/>
      <c r="D18" s="113">
        <v>4100</v>
      </c>
      <c r="E18" s="113">
        <v>4500</v>
      </c>
      <c r="F18" s="113">
        <v>4500</v>
      </c>
      <c r="G18" s="113">
        <v>4500</v>
      </c>
    </row>
    <row r="19" spans="1:7" ht="15.75" thickBot="1" x14ac:dyDescent="0.3">
      <c r="A19" s="138" t="s">
        <v>139</v>
      </c>
      <c r="B19" s="112" t="s">
        <v>261</v>
      </c>
      <c r="C19" s="112" t="s">
        <v>262</v>
      </c>
      <c r="D19" s="113">
        <v>27300</v>
      </c>
      <c r="E19" s="113">
        <v>31000</v>
      </c>
      <c r="F19" s="113">
        <v>31000</v>
      </c>
      <c r="G19" s="113">
        <v>31000</v>
      </c>
    </row>
    <row r="20" spans="1:7" ht="15.75" thickBot="1" x14ac:dyDescent="0.3">
      <c r="A20" s="138" t="s">
        <v>140</v>
      </c>
      <c r="B20" s="112" t="s">
        <v>263</v>
      </c>
      <c r="C20" s="112" t="s">
        <v>264</v>
      </c>
      <c r="D20" s="113">
        <v>2854</v>
      </c>
      <c r="E20" s="113">
        <v>2500</v>
      </c>
      <c r="F20" s="113">
        <v>2500</v>
      </c>
      <c r="G20" s="113">
        <v>2500</v>
      </c>
    </row>
    <row r="21" spans="1:7" ht="15.75" thickBot="1" x14ac:dyDescent="0.3">
      <c r="A21" s="138" t="s">
        <v>141</v>
      </c>
      <c r="B21" s="112" t="s">
        <v>91</v>
      </c>
      <c r="C21" s="112" t="s">
        <v>265</v>
      </c>
      <c r="D21" s="113">
        <v>0</v>
      </c>
      <c r="E21" s="113">
        <v>1000</v>
      </c>
      <c r="F21" s="113">
        <v>1000</v>
      </c>
      <c r="G21" s="113">
        <v>1000</v>
      </c>
    </row>
    <row r="22" spans="1:7" ht="15.75" thickBot="1" x14ac:dyDescent="0.3">
      <c r="A22" s="138" t="s">
        <v>142</v>
      </c>
      <c r="B22" s="117" t="s">
        <v>124</v>
      </c>
      <c r="C22" s="117" t="s">
        <v>265</v>
      </c>
      <c r="D22" s="118">
        <v>70</v>
      </c>
      <c r="E22" s="118">
        <v>800</v>
      </c>
      <c r="F22" s="118">
        <v>800</v>
      </c>
      <c r="G22" s="118">
        <v>800</v>
      </c>
    </row>
    <row r="23" spans="1:7" s="94" customFormat="1" ht="15.75" thickBot="1" x14ac:dyDescent="0.3">
      <c r="A23" s="138" t="s">
        <v>216</v>
      </c>
      <c r="B23" s="127" t="s">
        <v>266</v>
      </c>
      <c r="C23" s="127" t="s">
        <v>178</v>
      </c>
      <c r="D23" s="143">
        <v>1557</v>
      </c>
      <c r="E23" s="143">
        <v>1000</v>
      </c>
      <c r="F23" s="143">
        <v>1000</v>
      </c>
      <c r="G23" s="144">
        <v>1000</v>
      </c>
    </row>
    <row r="24" spans="1:7" s="94" customFormat="1" ht="15.75" thickBot="1" x14ac:dyDescent="0.3">
      <c r="A24" s="138" t="s">
        <v>267</v>
      </c>
      <c r="B24" s="127" t="s">
        <v>268</v>
      </c>
      <c r="C24" s="127" t="s">
        <v>209</v>
      </c>
      <c r="D24" s="143">
        <v>94740</v>
      </c>
      <c r="E24" s="143">
        <v>500</v>
      </c>
      <c r="F24" s="143">
        <v>500</v>
      </c>
      <c r="G24" s="144">
        <v>500</v>
      </c>
    </row>
    <row r="25" spans="1:7" s="94" customFormat="1" ht="15.75" thickBot="1" x14ac:dyDescent="0.3">
      <c r="A25" s="138" t="s">
        <v>269</v>
      </c>
      <c r="B25" s="127" t="s">
        <v>270</v>
      </c>
      <c r="C25" s="127" t="s">
        <v>182</v>
      </c>
      <c r="D25" s="143">
        <v>0</v>
      </c>
      <c r="E25" s="143">
        <v>0</v>
      </c>
      <c r="F25" s="143">
        <v>0</v>
      </c>
      <c r="G25" s="143">
        <v>0</v>
      </c>
    </row>
    <row r="26" spans="1:7" s="94" customFormat="1" ht="15.75" thickBot="1" x14ac:dyDescent="0.3">
      <c r="A26" s="138" t="s">
        <v>271</v>
      </c>
      <c r="B26" s="127" t="s">
        <v>272</v>
      </c>
      <c r="C26" s="127" t="s">
        <v>213</v>
      </c>
      <c r="D26" s="143">
        <v>0</v>
      </c>
      <c r="E26" s="143">
        <v>0</v>
      </c>
      <c r="F26" s="143">
        <v>0</v>
      </c>
      <c r="G26" s="143">
        <v>0</v>
      </c>
    </row>
    <row r="27" spans="1:7" s="94" customFormat="1" ht="15.75" thickBot="1" x14ac:dyDescent="0.3">
      <c r="A27" s="138" t="s">
        <v>219</v>
      </c>
      <c r="B27" s="221" t="s">
        <v>273</v>
      </c>
      <c r="C27" s="127" t="s">
        <v>274</v>
      </c>
      <c r="D27" s="143">
        <f>SUM(D12+D14+D15+D23+D24+D25+D26)</f>
        <v>269892</v>
      </c>
      <c r="E27" s="143">
        <f t="shared" ref="E27:G27" si="1">SUM(E12+E14+E15+E23+E24+E25+E26)</f>
        <v>164000</v>
      </c>
      <c r="F27" s="143">
        <f t="shared" si="1"/>
        <v>166000</v>
      </c>
      <c r="G27" s="143">
        <f t="shared" si="1"/>
        <v>168000</v>
      </c>
    </row>
    <row r="28" spans="1:7" s="94" customFormat="1" ht="15.75" thickBot="1" x14ac:dyDescent="0.3">
      <c r="A28" s="138" t="s">
        <v>222</v>
      </c>
      <c r="B28" s="127" t="s">
        <v>275</v>
      </c>
      <c r="C28" s="127" t="s">
        <v>276</v>
      </c>
      <c r="D28" s="143">
        <v>307789</v>
      </c>
      <c r="E28" s="143">
        <v>112000</v>
      </c>
      <c r="F28" s="143">
        <v>112000</v>
      </c>
      <c r="G28" s="143">
        <v>112000</v>
      </c>
    </row>
    <row r="29" spans="1:7" s="94" customFormat="1" ht="15.75" thickBot="1" x14ac:dyDescent="0.3">
      <c r="A29" s="138" t="s">
        <v>225</v>
      </c>
      <c r="B29" s="147" t="s">
        <v>277</v>
      </c>
      <c r="C29" s="147" t="s">
        <v>278</v>
      </c>
      <c r="D29" s="148">
        <f>SUM(D27+D28)</f>
        <v>577681</v>
      </c>
      <c r="E29" s="148">
        <f t="shared" ref="E29:G29" si="2">SUM(E27+E28)</f>
        <v>276000</v>
      </c>
      <c r="F29" s="148">
        <f t="shared" si="2"/>
        <v>278000</v>
      </c>
      <c r="G29" s="148">
        <f t="shared" si="2"/>
        <v>280000</v>
      </c>
    </row>
    <row r="30" spans="1:7" x14ac:dyDescent="0.25">
      <c r="A30" s="222"/>
      <c r="B30" s="223"/>
      <c r="C30" s="153"/>
      <c r="D30" s="153"/>
      <c r="E30" s="153"/>
      <c r="F30" s="153"/>
      <c r="G30" s="153"/>
    </row>
    <row r="31" spans="1:7" ht="18" customHeight="1" x14ac:dyDescent="0.25">
      <c r="A31" s="279" t="s">
        <v>279</v>
      </c>
      <c r="B31" s="279"/>
      <c r="C31" s="152"/>
      <c r="D31" s="152"/>
      <c r="E31" s="152"/>
      <c r="F31" s="152"/>
      <c r="G31" s="152"/>
    </row>
    <row r="32" spans="1:7" hidden="1" x14ac:dyDescent="0.25">
      <c r="A32" s="214"/>
      <c r="B32" s="215"/>
      <c r="C32" s="152"/>
      <c r="D32" s="152"/>
      <c r="E32" s="152"/>
      <c r="F32" s="152"/>
      <c r="G32" s="152"/>
    </row>
    <row r="33" spans="1:7" ht="15.75" thickBot="1" x14ac:dyDescent="0.3">
      <c r="A33" s="214"/>
      <c r="B33" s="215"/>
      <c r="C33" s="152"/>
      <c r="D33" s="152"/>
      <c r="E33" s="152"/>
      <c r="F33" s="152"/>
      <c r="G33" s="152"/>
    </row>
    <row r="34" spans="1:7" s="95" customFormat="1" ht="60" customHeight="1" thickTop="1" thickBot="1" x14ac:dyDescent="0.3">
      <c r="A34" s="211" t="s">
        <v>280</v>
      </c>
      <c r="B34" s="209" t="s">
        <v>281</v>
      </c>
      <c r="C34" s="220" t="s">
        <v>170</v>
      </c>
      <c r="D34" s="220" t="s">
        <v>250</v>
      </c>
      <c r="E34" s="220" t="s">
        <v>251</v>
      </c>
      <c r="F34" s="220" t="s">
        <v>252</v>
      </c>
      <c r="G34" s="212" t="s">
        <v>321</v>
      </c>
    </row>
    <row r="35" spans="1:7" s="95" customFormat="1" ht="15.75" thickBot="1" x14ac:dyDescent="0.3">
      <c r="A35" s="138" t="s">
        <v>3</v>
      </c>
      <c r="B35" s="140" t="s">
        <v>4</v>
      </c>
      <c r="C35" s="140" t="s">
        <v>5</v>
      </c>
      <c r="D35" s="140" t="s">
        <v>6</v>
      </c>
      <c r="E35" s="140" t="s">
        <v>7</v>
      </c>
      <c r="F35" s="140" t="s">
        <v>8</v>
      </c>
      <c r="G35" s="141" t="s">
        <v>9</v>
      </c>
    </row>
    <row r="36" spans="1:7" ht="15.75" thickBot="1" x14ac:dyDescent="0.3">
      <c r="A36" s="138" t="s">
        <v>132</v>
      </c>
      <c r="B36" s="127" t="s">
        <v>282</v>
      </c>
      <c r="C36" s="127" t="s">
        <v>283</v>
      </c>
      <c r="D36" s="143">
        <f>SUM(D37:D42)</f>
        <v>189539</v>
      </c>
      <c r="E36" s="143">
        <f t="shared" ref="E36:G36" si="3">SUM(E37:E42)</f>
        <v>177700</v>
      </c>
      <c r="F36" s="143">
        <f t="shared" si="3"/>
        <v>179700</v>
      </c>
      <c r="G36" s="143">
        <f t="shared" si="3"/>
        <v>181700</v>
      </c>
    </row>
    <row r="37" spans="1:7" x14ac:dyDescent="0.25">
      <c r="A37" s="193" t="s">
        <v>133</v>
      </c>
      <c r="B37" s="107" t="s">
        <v>173</v>
      </c>
      <c r="C37" s="107" t="s">
        <v>174</v>
      </c>
      <c r="D37" s="108">
        <v>68053</v>
      </c>
      <c r="E37" s="108">
        <v>63900</v>
      </c>
      <c r="F37" s="108">
        <v>65900</v>
      </c>
      <c r="G37" s="108">
        <v>67900</v>
      </c>
    </row>
    <row r="38" spans="1:7" x14ac:dyDescent="0.25">
      <c r="A38" s="195" t="s">
        <v>134</v>
      </c>
      <c r="B38" s="112" t="s">
        <v>284</v>
      </c>
      <c r="C38" s="112" t="s">
        <v>177</v>
      </c>
      <c r="D38" s="113">
        <v>13618</v>
      </c>
      <c r="E38" s="113">
        <v>13600</v>
      </c>
      <c r="F38" s="113">
        <v>13600</v>
      </c>
      <c r="G38" s="113">
        <v>13600</v>
      </c>
    </row>
    <row r="39" spans="1:7" x14ac:dyDescent="0.25">
      <c r="A39" s="195" t="s">
        <v>135</v>
      </c>
      <c r="B39" s="112" t="s">
        <v>179</v>
      </c>
      <c r="C39" s="112" t="s">
        <v>180</v>
      </c>
      <c r="D39" s="113">
        <v>24945</v>
      </c>
      <c r="E39" s="113">
        <v>29000</v>
      </c>
      <c r="F39" s="113">
        <v>29000</v>
      </c>
      <c r="G39" s="113">
        <v>29000</v>
      </c>
    </row>
    <row r="40" spans="1:7" x14ac:dyDescent="0.25">
      <c r="A40" s="195" t="s">
        <v>136</v>
      </c>
      <c r="B40" s="112" t="s">
        <v>127</v>
      </c>
      <c r="C40" s="112" t="s">
        <v>183</v>
      </c>
      <c r="D40" s="113">
        <v>5705</v>
      </c>
      <c r="E40" s="113">
        <v>6500</v>
      </c>
      <c r="F40" s="113">
        <v>6500</v>
      </c>
      <c r="G40" s="113">
        <v>6500</v>
      </c>
    </row>
    <row r="41" spans="1:7" ht="15.75" thickBot="1" x14ac:dyDescent="0.3">
      <c r="A41" s="199" t="s">
        <v>137</v>
      </c>
      <c r="B41" s="117" t="s">
        <v>184</v>
      </c>
      <c r="C41" s="117" t="s">
        <v>185</v>
      </c>
      <c r="D41" s="118">
        <v>58003</v>
      </c>
      <c r="E41" s="118">
        <v>60000</v>
      </c>
      <c r="F41" s="118">
        <v>60000</v>
      </c>
      <c r="G41" s="118">
        <v>60000</v>
      </c>
    </row>
    <row r="42" spans="1:7" ht="15.75" thickBot="1" x14ac:dyDescent="0.3">
      <c r="A42" s="216" t="s">
        <v>138</v>
      </c>
      <c r="B42" s="117" t="s">
        <v>184</v>
      </c>
      <c r="C42" s="117" t="s">
        <v>185</v>
      </c>
      <c r="D42" s="123">
        <v>19215</v>
      </c>
      <c r="E42" s="123">
        <v>4700</v>
      </c>
      <c r="F42" s="123">
        <v>4700</v>
      </c>
      <c r="G42" s="123">
        <v>4700</v>
      </c>
    </row>
    <row r="43" spans="1:7" ht="15.75" thickBot="1" x14ac:dyDescent="0.3">
      <c r="A43" s="138" t="s">
        <v>139</v>
      </c>
      <c r="B43" s="127" t="s">
        <v>285</v>
      </c>
      <c r="C43" s="127" t="s">
        <v>286</v>
      </c>
      <c r="D43" s="143">
        <f>SUM(D44:D47)</f>
        <v>328091</v>
      </c>
      <c r="E43" s="143">
        <f t="shared" ref="E43:G43" si="4">SUM(E44:E47)</f>
        <v>34800</v>
      </c>
      <c r="F43" s="143">
        <f t="shared" si="4"/>
        <v>34800</v>
      </c>
      <c r="G43" s="143">
        <f t="shared" si="4"/>
        <v>34800</v>
      </c>
    </row>
    <row r="44" spans="1:7" ht="15.75" thickBot="1" x14ac:dyDescent="0.3">
      <c r="A44" s="193" t="s">
        <v>140</v>
      </c>
      <c r="B44" s="107" t="s">
        <v>206</v>
      </c>
      <c r="C44" s="107" t="s">
        <v>207</v>
      </c>
      <c r="D44" s="108">
        <v>131006</v>
      </c>
      <c r="E44" s="143">
        <v>0</v>
      </c>
      <c r="F44" s="143">
        <v>0</v>
      </c>
      <c r="G44" s="143">
        <v>0</v>
      </c>
    </row>
    <row r="45" spans="1:7" ht="15.75" thickBot="1" x14ac:dyDescent="0.3">
      <c r="A45" s="195" t="s">
        <v>141</v>
      </c>
      <c r="B45" s="112" t="s">
        <v>210</v>
      </c>
      <c r="C45" s="112" t="s">
        <v>211</v>
      </c>
      <c r="D45" s="113">
        <v>1950</v>
      </c>
      <c r="E45" s="143">
        <v>0</v>
      </c>
      <c r="F45" s="143">
        <v>0</v>
      </c>
      <c r="G45" s="143">
        <v>0</v>
      </c>
    </row>
    <row r="46" spans="1:7" ht="15.75" thickBot="1" x14ac:dyDescent="0.3">
      <c r="A46" s="217" t="s">
        <v>142</v>
      </c>
      <c r="B46" s="117" t="s">
        <v>214</v>
      </c>
      <c r="C46" s="117" t="s">
        <v>215</v>
      </c>
      <c r="D46" s="218">
        <v>11178</v>
      </c>
      <c r="E46" s="143">
        <v>0</v>
      </c>
      <c r="F46" s="143">
        <v>0</v>
      </c>
      <c r="G46" s="143">
        <v>0</v>
      </c>
    </row>
    <row r="47" spans="1:7" ht="15.75" thickBot="1" x14ac:dyDescent="0.3">
      <c r="A47" s="199" t="s">
        <v>216</v>
      </c>
      <c r="B47" s="117" t="s">
        <v>214</v>
      </c>
      <c r="C47" s="117" t="s">
        <v>185</v>
      </c>
      <c r="D47" s="118">
        <v>183957</v>
      </c>
      <c r="E47" s="118">
        <v>34800</v>
      </c>
      <c r="F47" s="118">
        <v>34800</v>
      </c>
      <c r="G47" s="118">
        <v>34800</v>
      </c>
    </row>
    <row r="48" spans="1:7" ht="15.75" thickBot="1" x14ac:dyDescent="0.3">
      <c r="A48" s="138" t="s">
        <v>267</v>
      </c>
      <c r="B48" s="221" t="s">
        <v>287</v>
      </c>
      <c r="C48" s="127" t="s">
        <v>288</v>
      </c>
      <c r="D48" s="143">
        <f t="shared" ref="D48:G48" si="5">SUM(D36+D43)</f>
        <v>517630</v>
      </c>
      <c r="E48" s="143">
        <f t="shared" si="5"/>
        <v>212500</v>
      </c>
      <c r="F48" s="143">
        <f t="shared" si="5"/>
        <v>214500</v>
      </c>
      <c r="G48" s="143">
        <f t="shared" si="5"/>
        <v>216500</v>
      </c>
    </row>
    <row r="49" spans="1:7" ht="15.75" thickBot="1" x14ac:dyDescent="0.3">
      <c r="A49" s="138" t="s">
        <v>269</v>
      </c>
      <c r="B49" s="127" t="s">
        <v>289</v>
      </c>
      <c r="C49" s="127" t="s">
        <v>290</v>
      </c>
      <c r="D49" s="143">
        <v>60051</v>
      </c>
      <c r="E49" s="143">
        <v>63500</v>
      </c>
      <c r="F49" s="143">
        <v>63500</v>
      </c>
      <c r="G49" s="143">
        <v>63500</v>
      </c>
    </row>
    <row r="50" spans="1:7" ht="15.75" thickBot="1" x14ac:dyDescent="0.3">
      <c r="A50" s="138" t="s">
        <v>271</v>
      </c>
      <c r="B50" s="127" t="s">
        <v>291</v>
      </c>
      <c r="C50" s="127"/>
      <c r="D50" s="143">
        <v>60126</v>
      </c>
      <c r="E50" s="143">
        <v>63500</v>
      </c>
      <c r="F50" s="143">
        <v>63500</v>
      </c>
      <c r="G50" s="143">
        <v>63500</v>
      </c>
    </row>
    <row r="51" spans="1:7" ht="15.75" thickBot="1" x14ac:dyDescent="0.3">
      <c r="A51" s="138" t="s">
        <v>219</v>
      </c>
      <c r="B51" s="127" t="s">
        <v>221</v>
      </c>
      <c r="C51" s="127"/>
      <c r="D51" s="143">
        <v>0</v>
      </c>
      <c r="E51" s="143">
        <v>0</v>
      </c>
      <c r="F51" s="143">
        <v>0</v>
      </c>
      <c r="G51" s="143">
        <v>0</v>
      </c>
    </row>
    <row r="52" spans="1:7" ht="15.75" thickBot="1" x14ac:dyDescent="0.3">
      <c r="A52" s="135" t="s">
        <v>222</v>
      </c>
      <c r="B52" s="147" t="s">
        <v>143</v>
      </c>
      <c r="C52" s="147" t="s">
        <v>292</v>
      </c>
      <c r="D52" s="143">
        <f>SUM(D48+D49)</f>
        <v>577681</v>
      </c>
      <c r="E52" s="143">
        <f t="shared" ref="E52:G52" si="6">SUM(E48+E49)</f>
        <v>276000</v>
      </c>
      <c r="F52" s="143">
        <f t="shared" si="6"/>
        <v>278000</v>
      </c>
      <c r="G52" s="143">
        <f t="shared" si="6"/>
        <v>280000</v>
      </c>
    </row>
    <row r="53" spans="1:7" ht="15.75" thickTop="1" x14ac:dyDescent="0.25"/>
  </sheetData>
  <mergeCells count="6">
    <mergeCell ref="A31:B31"/>
    <mergeCell ref="A1:G1"/>
    <mergeCell ref="A2:G2"/>
    <mergeCell ref="A5:G5"/>
    <mergeCell ref="A6:G6"/>
    <mergeCell ref="A8:B8"/>
  </mergeCell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908D-F2BC-4CA7-96C4-74AB64FC9D33}">
  <dimension ref="A2:O28"/>
  <sheetViews>
    <sheetView workbookViewId="0">
      <selection activeCell="R24" sqref="R24"/>
    </sheetView>
  </sheetViews>
  <sheetFormatPr defaultRowHeight="12.75" x14ac:dyDescent="0.25"/>
  <cols>
    <col min="1" max="1" width="33.85546875" style="249" customWidth="1"/>
    <col min="2" max="2" width="17.85546875" style="249" customWidth="1"/>
    <col min="3" max="3" width="15.42578125" style="249" customWidth="1"/>
    <col min="4" max="4" width="20.5703125" style="249" customWidth="1"/>
    <col min="5" max="5" width="20.42578125" style="249" customWidth="1"/>
    <col min="6" max="6" width="20" style="249" customWidth="1"/>
    <col min="7" max="7" width="0.42578125" style="249" customWidth="1"/>
    <col min="8" max="15" width="9.140625" style="249" hidden="1" customWidth="1"/>
    <col min="16" max="16384" width="9.140625" style="249"/>
  </cols>
  <sheetData>
    <row r="2" spans="1:15" ht="15" x14ac:dyDescent="0.25">
      <c r="A2" s="321" t="s">
        <v>368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5" ht="15" x14ac:dyDescent="0.25">
      <c r="A3" s="321" t="s">
        <v>326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5" ht="15" x14ac:dyDescent="0.25">
      <c r="A4" s="321" t="s">
        <v>387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</row>
    <row r="8" spans="1:15" ht="24" customHeight="1" x14ac:dyDescent="0.25">
      <c r="A8" s="334"/>
      <c r="B8" s="334"/>
      <c r="C8" s="334"/>
      <c r="D8" s="334"/>
      <c r="E8" s="334"/>
      <c r="F8" s="334"/>
    </row>
    <row r="9" spans="1:15" ht="38.25" customHeight="1" x14ac:dyDescent="0.2">
      <c r="A9" s="246" t="s">
        <v>333</v>
      </c>
      <c r="B9" s="335" t="s">
        <v>361</v>
      </c>
      <c r="C9" s="336"/>
      <c r="D9" s="336"/>
      <c r="E9" s="247"/>
      <c r="F9" s="248"/>
    </row>
    <row r="10" spans="1:15" ht="13.5" customHeight="1" x14ac:dyDescent="0.25">
      <c r="A10" s="267" t="s">
        <v>360</v>
      </c>
      <c r="B10" s="337" t="s">
        <v>334</v>
      </c>
      <c r="C10" s="337"/>
      <c r="D10" s="337"/>
      <c r="E10" s="337"/>
      <c r="F10" s="338"/>
    </row>
    <row r="11" spans="1:15" ht="12.2" customHeight="1" x14ac:dyDescent="0.25">
      <c r="A11" s="250" t="s">
        <v>335</v>
      </c>
      <c r="B11" s="251" t="s">
        <v>336</v>
      </c>
      <c r="C11" s="252">
        <v>2017</v>
      </c>
      <c r="D11" s="252">
        <v>2018</v>
      </c>
      <c r="E11" s="253" t="s">
        <v>337</v>
      </c>
      <c r="F11" s="253" t="s">
        <v>338</v>
      </c>
    </row>
    <row r="12" spans="1:15" ht="11.85" customHeight="1" x14ac:dyDescent="0.2">
      <c r="A12" s="254" t="s">
        <v>339</v>
      </c>
      <c r="B12" s="255"/>
      <c r="C12" s="255"/>
      <c r="D12" s="258">
        <v>9042</v>
      </c>
      <c r="E12" s="255"/>
      <c r="F12" s="258">
        <v>9042</v>
      </c>
    </row>
    <row r="13" spans="1:15" ht="11.85" customHeight="1" x14ac:dyDescent="0.2">
      <c r="A13" s="257" t="s">
        <v>340</v>
      </c>
      <c r="B13" s="255"/>
      <c r="C13" s="255"/>
      <c r="D13" s="255"/>
      <c r="E13" s="255"/>
      <c r="F13" s="255"/>
    </row>
    <row r="14" spans="1:15" ht="11.85" customHeight="1" x14ac:dyDescent="0.2">
      <c r="A14" s="257" t="s">
        <v>341</v>
      </c>
      <c r="B14" s="255"/>
      <c r="C14" s="255"/>
      <c r="D14" s="255"/>
      <c r="E14" s="255"/>
      <c r="F14" s="255"/>
    </row>
    <row r="15" spans="1:15" ht="11.85" customHeight="1" x14ac:dyDescent="0.25">
      <c r="A15" s="254" t="s">
        <v>342</v>
      </c>
      <c r="B15" s="256">
        <v>0</v>
      </c>
      <c r="C15" s="256"/>
      <c r="D15" s="258">
        <v>1000</v>
      </c>
      <c r="E15" s="256"/>
      <c r="F15" s="258">
        <v>1000</v>
      </c>
    </row>
    <row r="16" spans="1:15" ht="11.85" customHeight="1" x14ac:dyDescent="0.2">
      <c r="A16" s="254" t="s">
        <v>343</v>
      </c>
      <c r="B16" s="255"/>
      <c r="C16" s="255"/>
      <c r="D16" s="255"/>
      <c r="E16" s="255"/>
      <c r="F16" s="255"/>
    </row>
    <row r="17" spans="1:6" ht="11.85" customHeight="1" x14ac:dyDescent="0.25">
      <c r="A17" s="254" t="s">
        <v>344</v>
      </c>
      <c r="B17" s="256">
        <v>0</v>
      </c>
      <c r="C17" s="256"/>
      <c r="D17" s="258">
        <v>175118</v>
      </c>
      <c r="E17" s="256"/>
      <c r="F17" s="258">
        <v>175118</v>
      </c>
    </row>
    <row r="18" spans="1:6" ht="11.85" customHeight="1" x14ac:dyDescent="0.2">
      <c r="A18" s="254" t="s">
        <v>344</v>
      </c>
      <c r="B18" s="255"/>
      <c r="C18" s="256"/>
      <c r="D18" s="258">
        <v>4500</v>
      </c>
      <c r="E18" s="255"/>
      <c r="F18" s="258">
        <v>4500</v>
      </c>
    </row>
    <row r="19" spans="1:6" ht="12.2" customHeight="1" x14ac:dyDescent="0.2">
      <c r="A19" s="254" t="s">
        <v>346</v>
      </c>
      <c r="B19" s="255"/>
      <c r="C19" s="255"/>
      <c r="D19" s="255"/>
      <c r="E19" s="255"/>
      <c r="F19" s="255"/>
    </row>
    <row r="20" spans="1:6" ht="12.2" customHeight="1" x14ac:dyDescent="0.2">
      <c r="A20" s="250" t="s">
        <v>347</v>
      </c>
      <c r="B20" s="259"/>
      <c r="C20" s="261">
        <v>0</v>
      </c>
      <c r="D20" s="260">
        <v>189660</v>
      </c>
      <c r="E20" s="262">
        <v>0</v>
      </c>
      <c r="F20" s="260">
        <v>189660</v>
      </c>
    </row>
    <row r="21" spans="1:6" ht="12.2" customHeight="1" x14ac:dyDescent="0.2">
      <c r="A21" s="339"/>
      <c r="B21" s="339"/>
      <c r="C21" s="339"/>
      <c r="D21" s="339"/>
      <c r="E21" s="339"/>
      <c r="F21" s="339"/>
    </row>
    <row r="22" spans="1:6" ht="12.2" customHeight="1" x14ac:dyDescent="0.25">
      <c r="A22" s="250" t="s">
        <v>348</v>
      </c>
      <c r="B22" s="251" t="s">
        <v>336</v>
      </c>
      <c r="C22" s="252">
        <v>2017</v>
      </c>
      <c r="D22" s="252">
        <v>2018</v>
      </c>
      <c r="E22" s="253" t="s">
        <v>337</v>
      </c>
      <c r="F22" s="253" t="s">
        <v>338</v>
      </c>
    </row>
    <row r="23" spans="1:6" ht="11.85" customHeight="1" x14ac:dyDescent="0.2">
      <c r="A23" s="254" t="s">
        <v>349</v>
      </c>
      <c r="B23" s="255"/>
      <c r="C23" s="255"/>
      <c r="D23" s="258">
        <v>4500</v>
      </c>
      <c r="E23" s="255"/>
      <c r="F23" s="258">
        <v>4500</v>
      </c>
    </row>
    <row r="24" spans="1:6" ht="11.85" customHeight="1" x14ac:dyDescent="0.25">
      <c r="A24" s="268" t="s">
        <v>362</v>
      </c>
      <c r="B24" s="256">
        <v>0</v>
      </c>
      <c r="C24" s="256">
        <v>0</v>
      </c>
      <c r="D24" s="258">
        <v>97205</v>
      </c>
      <c r="E24" s="256">
        <v>86635</v>
      </c>
      <c r="F24" s="258">
        <v>183840</v>
      </c>
    </row>
    <row r="25" spans="1:6" ht="11.85" customHeight="1" x14ac:dyDescent="0.25">
      <c r="A25" s="254" t="s">
        <v>351</v>
      </c>
      <c r="B25" s="256">
        <v>0</v>
      </c>
      <c r="C25" s="256">
        <v>0</v>
      </c>
      <c r="D25" s="258">
        <v>320</v>
      </c>
      <c r="E25" s="256">
        <v>0</v>
      </c>
      <c r="F25" s="258">
        <v>320</v>
      </c>
    </row>
    <row r="26" spans="1:6" ht="11.85" customHeight="1" x14ac:dyDescent="0.2">
      <c r="A26" s="254" t="s">
        <v>352</v>
      </c>
      <c r="B26" s="255"/>
      <c r="C26" s="255"/>
      <c r="D26" s="255"/>
      <c r="E26" s="255"/>
      <c r="F26" s="255"/>
    </row>
    <row r="27" spans="1:6" ht="12.2" customHeight="1" x14ac:dyDescent="0.2">
      <c r="A27" s="254" t="s">
        <v>353</v>
      </c>
      <c r="B27" s="255"/>
      <c r="C27" s="256">
        <v>0</v>
      </c>
      <c r="D27" s="258">
        <v>0</v>
      </c>
      <c r="E27" s="256">
        <v>1000</v>
      </c>
      <c r="F27" s="258">
        <v>1000</v>
      </c>
    </row>
    <row r="28" spans="1:6" ht="12.2" customHeight="1" x14ac:dyDescent="0.25">
      <c r="A28" s="250" t="s">
        <v>354</v>
      </c>
      <c r="B28" s="261">
        <v>0</v>
      </c>
      <c r="C28" s="261">
        <v>0</v>
      </c>
      <c r="D28" s="260">
        <v>102025</v>
      </c>
      <c r="E28" s="261">
        <v>87635</v>
      </c>
      <c r="F28" s="260">
        <v>189660</v>
      </c>
    </row>
  </sheetData>
  <mergeCells count="7">
    <mergeCell ref="A8:F8"/>
    <mergeCell ref="B9:D9"/>
    <mergeCell ref="B10:F10"/>
    <mergeCell ref="A21:F21"/>
    <mergeCell ref="A2:O2"/>
    <mergeCell ref="A3:O3"/>
    <mergeCell ref="A4:O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C818-AAD8-4BBB-8DAD-9CCE40FF0C49}">
  <dimension ref="A1:O27"/>
  <sheetViews>
    <sheetView workbookViewId="0">
      <selection activeCell="W29" sqref="W29"/>
    </sheetView>
  </sheetViews>
  <sheetFormatPr defaultRowHeight="12.75" x14ac:dyDescent="0.25"/>
  <cols>
    <col min="1" max="1" width="33.85546875" style="249" customWidth="1"/>
    <col min="2" max="2" width="16.5703125" style="249" customWidth="1"/>
    <col min="3" max="3" width="17.28515625" style="249" customWidth="1"/>
    <col min="4" max="4" width="20.5703125" style="249" customWidth="1"/>
    <col min="5" max="5" width="20.42578125" style="249" customWidth="1"/>
    <col min="6" max="6" width="20" style="249" customWidth="1"/>
    <col min="7" max="7" width="0.140625" style="249" customWidth="1"/>
    <col min="8" max="15" width="9.140625" style="249" hidden="1" customWidth="1"/>
    <col min="16" max="16384" width="9.140625" style="249"/>
  </cols>
  <sheetData>
    <row r="1" spans="1:15" ht="15" x14ac:dyDescent="0.25">
      <c r="A1" s="321" t="s">
        <v>369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5" x14ac:dyDescent="0.25">
      <c r="A2" s="321" t="s">
        <v>326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5" ht="15" x14ac:dyDescent="0.25">
      <c r="A3" s="321" t="s">
        <v>387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8" spans="1:15" ht="15.75" customHeight="1" x14ac:dyDescent="0.2">
      <c r="A8" s="246" t="s">
        <v>333</v>
      </c>
      <c r="B8" s="336" t="s">
        <v>363</v>
      </c>
      <c r="C8" s="336"/>
      <c r="D8" s="336"/>
      <c r="E8" s="247"/>
      <c r="F8" s="248"/>
    </row>
    <row r="9" spans="1:15" ht="13.5" customHeight="1" x14ac:dyDescent="0.25">
      <c r="A9" s="267" t="s">
        <v>365</v>
      </c>
      <c r="B9" s="337" t="s">
        <v>334</v>
      </c>
      <c r="C9" s="337"/>
      <c r="D9" s="337"/>
      <c r="E9" s="337"/>
      <c r="F9" s="338"/>
    </row>
    <row r="10" spans="1:15" ht="12.2" customHeight="1" x14ac:dyDescent="0.25">
      <c r="A10" s="250" t="s">
        <v>335</v>
      </c>
      <c r="B10" s="251" t="s">
        <v>336</v>
      </c>
      <c r="C10" s="252">
        <v>2017</v>
      </c>
      <c r="D10" s="252">
        <v>2018</v>
      </c>
      <c r="E10" s="253" t="s">
        <v>337</v>
      </c>
      <c r="F10" s="253" t="s">
        <v>338</v>
      </c>
    </row>
    <row r="11" spans="1:15" ht="11.85" customHeight="1" x14ac:dyDescent="0.2">
      <c r="A11" s="254" t="s">
        <v>339</v>
      </c>
      <c r="B11" s="255"/>
      <c r="C11" s="255"/>
      <c r="D11" s="255"/>
      <c r="E11" s="255"/>
      <c r="F11" s="255"/>
    </row>
    <row r="12" spans="1:15" ht="11.85" customHeight="1" x14ac:dyDescent="0.2">
      <c r="A12" s="257" t="s">
        <v>340</v>
      </c>
      <c r="B12" s="255"/>
      <c r="C12" s="255"/>
      <c r="D12" s="255"/>
      <c r="E12" s="255"/>
      <c r="F12" s="255"/>
    </row>
    <row r="13" spans="1:15" ht="11.85" customHeight="1" x14ac:dyDescent="0.2">
      <c r="A13" s="257" t="s">
        <v>341</v>
      </c>
      <c r="B13" s="255"/>
      <c r="C13" s="255"/>
      <c r="D13" s="255"/>
      <c r="E13" s="255"/>
      <c r="F13" s="255"/>
    </row>
    <row r="14" spans="1:15" ht="11.85" customHeight="1" x14ac:dyDescent="0.2">
      <c r="A14" s="254" t="s">
        <v>342</v>
      </c>
      <c r="B14" s="255"/>
      <c r="C14" s="255"/>
      <c r="D14" s="255"/>
      <c r="E14" s="255"/>
      <c r="F14" s="255"/>
    </row>
    <row r="15" spans="1:15" ht="11.85" customHeight="1" x14ac:dyDescent="0.2">
      <c r="A15" s="254" t="s">
        <v>343</v>
      </c>
      <c r="B15" s="255"/>
      <c r="C15" s="255"/>
      <c r="D15" s="255"/>
      <c r="E15" s="255"/>
      <c r="F15" s="255"/>
    </row>
    <row r="16" spans="1:15" ht="11.85" customHeight="1" x14ac:dyDescent="0.25">
      <c r="A16" s="254" t="s">
        <v>344</v>
      </c>
      <c r="B16" s="256">
        <v>0</v>
      </c>
      <c r="C16" s="258"/>
      <c r="D16" s="256">
        <v>43896</v>
      </c>
      <c r="E16" s="256"/>
      <c r="F16" s="256" t="s">
        <v>364</v>
      </c>
    </row>
    <row r="17" spans="1:6" ht="11.85" customHeight="1" x14ac:dyDescent="0.2">
      <c r="A17" s="254" t="s">
        <v>345</v>
      </c>
      <c r="B17" s="255"/>
      <c r="C17" s="255"/>
      <c r="D17" s="255"/>
      <c r="E17" s="255"/>
      <c r="F17" s="255"/>
    </row>
    <row r="18" spans="1:6" ht="12.2" customHeight="1" x14ac:dyDescent="0.2">
      <c r="A18" s="254" t="s">
        <v>346</v>
      </c>
      <c r="B18" s="255"/>
      <c r="C18" s="255"/>
      <c r="D18" s="255"/>
      <c r="E18" s="255"/>
      <c r="F18" s="255"/>
    </row>
    <row r="19" spans="1:6" ht="12.2" customHeight="1" x14ac:dyDescent="0.2">
      <c r="A19" s="250" t="s">
        <v>347</v>
      </c>
      <c r="B19" s="259"/>
      <c r="C19" s="260"/>
      <c r="D19" s="261">
        <v>43896</v>
      </c>
      <c r="E19" s="261"/>
      <c r="F19" s="261">
        <v>43896</v>
      </c>
    </row>
    <row r="20" spans="1:6" ht="12.2" customHeight="1" x14ac:dyDescent="0.2">
      <c r="A20" s="339"/>
      <c r="B20" s="339"/>
      <c r="C20" s="339"/>
      <c r="D20" s="339"/>
      <c r="E20" s="339"/>
      <c r="F20" s="339"/>
    </row>
    <row r="21" spans="1:6" ht="12.2" customHeight="1" x14ac:dyDescent="0.25">
      <c r="A21" s="250" t="s">
        <v>348</v>
      </c>
      <c r="B21" s="251" t="s">
        <v>336</v>
      </c>
      <c r="C21" s="252">
        <v>2017</v>
      </c>
      <c r="D21" s="252">
        <v>2018</v>
      </c>
      <c r="E21" s="253" t="s">
        <v>337</v>
      </c>
      <c r="F21" s="253" t="s">
        <v>338</v>
      </c>
    </row>
    <row r="22" spans="1:6" ht="11.85" customHeight="1" x14ac:dyDescent="0.25">
      <c r="A22" s="254" t="s">
        <v>349</v>
      </c>
      <c r="B22" s="256">
        <v>0</v>
      </c>
      <c r="C22" s="256">
        <v>0</v>
      </c>
      <c r="D22" s="258"/>
      <c r="E22" s="258">
        <v>1030</v>
      </c>
      <c r="F22" s="258">
        <v>1030</v>
      </c>
    </row>
    <row r="23" spans="1:6" ht="11.85" customHeight="1" x14ac:dyDescent="0.25">
      <c r="A23" s="254" t="s">
        <v>350</v>
      </c>
      <c r="B23" s="256">
        <v>0</v>
      </c>
      <c r="C23" s="258"/>
      <c r="D23" s="258"/>
      <c r="E23" s="258">
        <v>42660</v>
      </c>
      <c r="F23" s="258">
        <v>42660</v>
      </c>
    </row>
    <row r="24" spans="1:6" ht="11.85" customHeight="1" x14ac:dyDescent="0.25">
      <c r="A24" s="254" t="s">
        <v>351</v>
      </c>
      <c r="B24" s="256">
        <v>0</v>
      </c>
      <c r="C24" s="258"/>
      <c r="D24" s="258"/>
      <c r="E24" s="258">
        <v>206</v>
      </c>
      <c r="F24" s="258">
        <v>206</v>
      </c>
    </row>
    <row r="25" spans="1:6" ht="11.85" customHeight="1" x14ac:dyDescent="0.2">
      <c r="A25" s="254" t="s">
        <v>352</v>
      </c>
      <c r="B25" s="255"/>
      <c r="C25" s="255"/>
      <c r="D25" s="255"/>
      <c r="E25" s="255"/>
      <c r="F25" s="255"/>
    </row>
    <row r="26" spans="1:6" ht="12.2" customHeight="1" x14ac:dyDescent="0.2">
      <c r="A26" s="254" t="s">
        <v>353</v>
      </c>
      <c r="B26" s="255"/>
      <c r="C26" s="255"/>
      <c r="D26" s="255"/>
      <c r="E26" s="255"/>
      <c r="F26" s="255"/>
    </row>
    <row r="27" spans="1:6" ht="12.2" customHeight="1" x14ac:dyDescent="0.25">
      <c r="A27" s="250" t="s">
        <v>354</v>
      </c>
      <c r="B27" s="261">
        <v>0</v>
      </c>
      <c r="C27" s="260"/>
      <c r="D27" s="260"/>
      <c r="E27" s="260">
        <v>43896</v>
      </c>
      <c r="F27" s="260">
        <v>43896</v>
      </c>
    </row>
  </sheetData>
  <mergeCells count="6">
    <mergeCell ref="B8:D8"/>
    <mergeCell ref="B9:F9"/>
    <mergeCell ref="A20:F20"/>
    <mergeCell ref="A1:O1"/>
    <mergeCell ref="A2:O2"/>
    <mergeCell ref="A3:O3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7CB8-DC58-49AA-B928-C63268F66DBC}">
  <dimension ref="A1:O27"/>
  <sheetViews>
    <sheetView workbookViewId="0">
      <selection activeCell="W29" sqref="W29"/>
    </sheetView>
  </sheetViews>
  <sheetFormatPr defaultRowHeight="12.75" x14ac:dyDescent="0.25"/>
  <cols>
    <col min="1" max="1" width="33.85546875" style="249" customWidth="1"/>
    <col min="2" max="2" width="21.7109375" style="249" customWidth="1"/>
    <col min="3" max="3" width="17.7109375" style="249" customWidth="1"/>
    <col min="4" max="4" width="17.5703125" style="249" customWidth="1"/>
    <col min="5" max="5" width="15.5703125" style="249" customWidth="1"/>
    <col min="6" max="6" width="20" style="249" customWidth="1"/>
    <col min="7" max="7" width="0.140625" style="249" customWidth="1"/>
    <col min="8" max="15" width="9.140625" style="249" hidden="1" customWidth="1"/>
    <col min="16" max="16384" width="9.140625" style="249"/>
  </cols>
  <sheetData>
    <row r="1" spans="1:15" ht="15" x14ac:dyDescent="0.25">
      <c r="A1" s="321" t="s">
        <v>370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5" x14ac:dyDescent="0.25">
      <c r="A2" s="321" t="s">
        <v>326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5" ht="15" x14ac:dyDescent="0.25">
      <c r="A3" s="321" t="s">
        <v>387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8" spans="1:15" ht="15.75" customHeight="1" x14ac:dyDescent="0.2">
      <c r="A8" s="246" t="s">
        <v>333</v>
      </c>
      <c r="B8" s="336" t="s">
        <v>367</v>
      </c>
      <c r="C8" s="336"/>
      <c r="D8" s="336"/>
      <c r="E8" s="247"/>
      <c r="F8" s="248"/>
    </row>
    <row r="9" spans="1:15" ht="13.5" customHeight="1" x14ac:dyDescent="0.25">
      <c r="A9" s="267" t="s">
        <v>366</v>
      </c>
      <c r="B9" s="337" t="s">
        <v>334</v>
      </c>
      <c r="C9" s="337"/>
      <c r="D9" s="337"/>
      <c r="E9" s="337"/>
      <c r="F9" s="338"/>
    </row>
    <row r="10" spans="1:15" ht="12.2" customHeight="1" x14ac:dyDescent="0.25">
      <c r="A10" s="250" t="s">
        <v>335</v>
      </c>
      <c r="B10" s="251" t="s">
        <v>336</v>
      </c>
      <c r="C10" s="252">
        <v>2017</v>
      </c>
      <c r="D10" s="252">
        <v>2018</v>
      </c>
      <c r="E10" s="253" t="s">
        <v>337</v>
      </c>
      <c r="F10" s="253" t="s">
        <v>338</v>
      </c>
    </row>
    <row r="11" spans="1:15" ht="11.85" customHeight="1" x14ac:dyDescent="0.2">
      <c r="A11" s="254" t="s">
        <v>339</v>
      </c>
      <c r="B11" s="255"/>
      <c r="C11" s="255"/>
      <c r="D11" s="255"/>
      <c r="E11" s="255"/>
      <c r="F11" s="255"/>
    </row>
    <row r="12" spans="1:15" ht="11.85" customHeight="1" x14ac:dyDescent="0.2">
      <c r="A12" s="257" t="s">
        <v>340</v>
      </c>
      <c r="B12" s="255"/>
      <c r="C12" s="255"/>
      <c r="D12" s="255"/>
      <c r="E12" s="255"/>
      <c r="F12" s="255"/>
    </row>
    <row r="13" spans="1:15" ht="11.85" customHeight="1" x14ac:dyDescent="0.2">
      <c r="A13" s="257" t="s">
        <v>341</v>
      </c>
      <c r="B13" s="255"/>
      <c r="C13" s="255"/>
      <c r="D13" s="255"/>
      <c r="E13" s="255"/>
      <c r="F13" s="255"/>
    </row>
    <row r="14" spans="1:15" ht="11.85" customHeight="1" x14ac:dyDescent="0.2">
      <c r="A14" s="254" t="s">
        <v>342</v>
      </c>
      <c r="B14" s="255"/>
      <c r="C14" s="255"/>
      <c r="D14" s="255"/>
      <c r="E14" s="255"/>
      <c r="F14" s="255"/>
    </row>
    <row r="15" spans="1:15" ht="11.85" customHeight="1" x14ac:dyDescent="0.2">
      <c r="A15" s="254" t="s">
        <v>343</v>
      </c>
      <c r="B15" s="255"/>
      <c r="C15" s="255"/>
      <c r="D15" s="255"/>
      <c r="E15" s="255"/>
      <c r="F15" s="255"/>
    </row>
    <row r="16" spans="1:15" ht="11.85" customHeight="1" x14ac:dyDescent="0.25">
      <c r="A16" s="254" t="s">
        <v>344</v>
      </c>
      <c r="B16" s="256">
        <v>0</v>
      </c>
      <c r="C16" s="258"/>
      <c r="D16" s="256">
        <v>36634</v>
      </c>
      <c r="E16" s="256"/>
      <c r="F16" s="256">
        <v>36634</v>
      </c>
    </row>
    <row r="17" spans="1:6" ht="11.85" customHeight="1" x14ac:dyDescent="0.2">
      <c r="A17" s="254" t="s">
        <v>345</v>
      </c>
      <c r="B17" s="255"/>
      <c r="C17" s="255"/>
      <c r="D17" s="255"/>
      <c r="E17" s="255"/>
      <c r="F17" s="255"/>
    </row>
    <row r="18" spans="1:6" ht="12.2" customHeight="1" x14ac:dyDescent="0.2">
      <c r="A18" s="254" t="s">
        <v>346</v>
      </c>
      <c r="B18" s="255"/>
      <c r="C18" s="255"/>
      <c r="D18" s="255"/>
      <c r="E18" s="255"/>
      <c r="F18" s="255"/>
    </row>
    <row r="19" spans="1:6" ht="12.2" customHeight="1" x14ac:dyDescent="0.2">
      <c r="A19" s="250" t="s">
        <v>347</v>
      </c>
      <c r="B19" s="259"/>
      <c r="C19" s="260"/>
      <c r="D19" s="261">
        <v>36634</v>
      </c>
      <c r="E19" s="262">
        <v>0</v>
      </c>
      <c r="F19" s="261">
        <v>36634</v>
      </c>
    </row>
    <row r="20" spans="1:6" ht="12.2" customHeight="1" x14ac:dyDescent="0.2">
      <c r="A20" s="339"/>
      <c r="B20" s="339"/>
      <c r="C20" s="339"/>
      <c r="D20" s="339"/>
      <c r="E20" s="339"/>
      <c r="F20" s="339"/>
    </row>
    <row r="21" spans="1:6" ht="12.2" customHeight="1" x14ac:dyDescent="0.25">
      <c r="A21" s="250" t="s">
        <v>348</v>
      </c>
      <c r="B21" s="251" t="s">
        <v>336</v>
      </c>
      <c r="C21" s="252">
        <v>2017</v>
      </c>
      <c r="D21" s="252">
        <v>2018</v>
      </c>
      <c r="E21" s="253" t="s">
        <v>337</v>
      </c>
      <c r="F21" s="253" t="s">
        <v>338</v>
      </c>
    </row>
    <row r="22" spans="1:6" ht="11.85" customHeight="1" x14ac:dyDescent="0.25">
      <c r="A22" s="254" t="s">
        <v>349</v>
      </c>
      <c r="B22" s="256">
        <v>0</v>
      </c>
      <c r="C22" s="256">
        <v>0</v>
      </c>
      <c r="D22" s="258"/>
      <c r="E22" s="256">
        <v>0</v>
      </c>
      <c r="F22" s="258"/>
    </row>
    <row r="23" spans="1:6" ht="11.85" customHeight="1" x14ac:dyDescent="0.25">
      <c r="A23" s="254" t="s">
        <v>350</v>
      </c>
      <c r="B23" s="256">
        <v>0</v>
      </c>
      <c r="C23" s="258"/>
      <c r="D23" s="258">
        <v>33721</v>
      </c>
      <c r="E23" s="256">
        <v>2009</v>
      </c>
      <c r="F23" s="258">
        <v>34730</v>
      </c>
    </row>
    <row r="24" spans="1:6" ht="11.85" customHeight="1" x14ac:dyDescent="0.25">
      <c r="A24" s="254" t="s">
        <v>351</v>
      </c>
      <c r="B24" s="256">
        <v>0</v>
      </c>
      <c r="C24" s="258"/>
      <c r="D24" s="258">
        <v>0</v>
      </c>
      <c r="E24" s="256">
        <v>904</v>
      </c>
      <c r="F24" s="258">
        <v>904</v>
      </c>
    </row>
    <row r="25" spans="1:6" ht="11.85" customHeight="1" x14ac:dyDescent="0.2">
      <c r="A25" s="254" t="s">
        <v>352</v>
      </c>
      <c r="B25" s="255"/>
      <c r="C25" s="255"/>
      <c r="D25" s="255"/>
      <c r="E25" s="255"/>
      <c r="F25" s="255"/>
    </row>
    <row r="26" spans="1:6" ht="12.2" customHeight="1" x14ac:dyDescent="0.2">
      <c r="A26" s="254" t="s">
        <v>353</v>
      </c>
      <c r="B26" s="255"/>
      <c r="C26" s="255"/>
      <c r="D26" s="255"/>
      <c r="E26" s="255"/>
      <c r="F26" s="255"/>
    </row>
    <row r="27" spans="1:6" ht="12.2" customHeight="1" x14ac:dyDescent="0.25">
      <c r="A27" s="250" t="s">
        <v>354</v>
      </c>
      <c r="B27" s="261">
        <v>0</v>
      </c>
      <c r="C27" s="260"/>
      <c r="D27" s="260">
        <v>33721</v>
      </c>
      <c r="E27" s="261">
        <v>2913</v>
      </c>
      <c r="F27" s="260">
        <v>36634</v>
      </c>
    </row>
  </sheetData>
  <mergeCells count="6">
    <mergeCell ref="A20:F20"/>
    <mergeCell ref="A1:O1"/>
    <mergeCell ref="A2:O2"/>
    <mergeCell ref="A3:O3"/>
    <mergeCell ref="B8:D8"/>
    <mergeCell ref="B9:F9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047D-D534-4556-A96E-787D2C9DF3A8}">
  <dimension ref="A1:O27"/>
  <sheetViews>
    <sheetView workbookViewId="0">
      <selection activeCell="A3" sqref="A3:O3"/>
    </sheetView>
  </sheetViews>
  <sheetFormatPr defaultRowHeight="12.75" x14ac:dyDescent="0.25"/>
  <cols>
    <col min="1" max="1" width="33.85546875" style="249" customWidth="1"/>
    <col min="2" max="2" width="17.140625" style="249" customWidth="1"/>
    <col min="3" max="3" width="15.42578125" style="249" customWidth="1"/>
    <col min="4" max="4" width="15.85546875" style="249" customWidth="1"/>
    <col min="5" max="5" width="20.42578125" style="249" customWidth="1"/>
    <col min="6" max="6" width="20" style="249" customWidth="1"/>
    <col min="7" max="7" width="0.140625" style="249" customWidth="1"/>
    <col min="8" max="15" width="9.140625" style="249" hidden="1" customWidth="1"/>
    <col min="16" max="16384" width="9.140625" style="249"/>
  </cols>
  <sheetData>
    <row r="1" spans="1:15" ht="15" x14ac:dyDescent="0.25">
      <c r="A1" s="321" t="s">
        <v>372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5" x14ac:dyDescent="0.25">
      <c r="A2" s="321" t="s">
        <v>326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5" ht="15" x14ac:dyDescent="0.25">
      <c r="A3" s="321" t="s">
        <v>387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8" spans="1:15" ht="15.75" customHeight="1" x14ac:dyDescent="0.2">
      <c r="A8" s="246" t="s">
        <v>333</v>
      </c>
      <c r="B8" s="340" t="s">
        <v>376</v>
      </c>
      <c r="C8" s="336"/>
      <c r="D8" s="336"/>
      <c r="E8" s="247"/>
      <c r="F8" s="248"/>
    </row>
    <row r="9" spans="1:15" ht="13.5" customHeight="1" x14ac:dyDescent="0.25">
      <c r="A9" s="267" t="s">
        <v>371</v>
      </c>
      <c r="B9" s="337" t="s">
        <v>334</v>
      </c>
      <c r="C9" s="337"/>
      <c r="D9" s="337"/>
      <c r="E9" s="337"/>
      <c r="F9" s="338"/>
    </row>
    <row r="10" spans="1:15" ht="12.2" customHeight="1" x14ac:dyDescent="0.25">
      <c r="A10" s="250" t="s">
        <v>335</v>
      </c>
      <c r="B10" s="251" t="s">
        <v>336</v>
      </c>
      <c r="C10" s="252">
        <v>2017</v>
      </c>
      <c r="D10" s="252">
        <v>2018</v>
      </c>
      <c r="E10" s="253" t="s">
        <v>337</v>
      </c>
      <c r="F10" s="253" t="s">
        <v>338</v>
      </c>
    </row>
    <row r="11" spans="1:15" ht="11.85" customHeight="1" x14ac:dyDescent="0.2">
      <c r="A11" s="254" t="s">
        <v>339</v>
      </c>
      <c r="B11" s="255"/>
      <c r="C11" s="255"/>
      <c r="D11" s="255"/>
      <c r="E11" s="256">
        <v>110</v>
      </c>
      <c r="F11" s="256">
        <v>110</v>
      </c>
    </row>
    <row r="12" spans="1:15" ht="11.85" customHeight="1" x14ac:dyDescent="0.2">
      <c r="A12" s="257" t="s">
        <v>340</v>
      </c>
      <c r="B12" s="255"/>
      <c r="C12" s="255"/>
      <c r="D12" s="255"/>
      <c r="E12" s="255"/>
      <c r="F12" s="255"/>
    </row>
    <row r="13" spans="1:15" ht="11.85" customHeight="1" x14ac:dyDescent="0.2">
      <c r="A13" s="257" t="s">
        <v>341</v>
      </c>
      <c r="B13" s="255"/>
      <c r="C13" s="255"/>
      <c r="D13" s="255"/>
      <c r="E13" s="255"/>
      <c r="F13" s="255"/>
    </row>
    <row r="14" spans="1:15" ht="11.85" customHeight="1" x14ac:dyDescent="0.2">
      <c r="A14" s="254" t="s">
        <v>342</v>
      </c>
      <c r="B14" s="255"/>
      <c r="C14" s="255"/>
      <c r="D14" s="255"/>
      <c r="E14" s="255"/>
      <c r="F14" s="255"/>
    </row>
    <row r="15" spans="1:15" ht="11.85" customHeight="1" x14ac:dyDescent="0.2">
      <c r="A15" s="254" t="s">
        <v>343</v>
      </c>
      <c r="B15" s="255"/>
      <c r="C15" s="255"/>
      <c r="D15" s="255"/>
      <c r="E15" s="255"/>
      <c r="F15" s="255"/>
    </row>
    <row r="16" spans="1:15" ht="11.85" customHeight="1" x14ac:dyDescent="0.25">
      <c r="A16" s="254" t="s">
        <v>344</v>
      </c>
      <c r="B16" s="256">
        <v>0</v>
      </c>
      <c r="C16" s="258">
        <v>4766</v>
      </c>
      <c r="D16" s="256"/>
      <c r="E16" s="256"/>
      <c r="F16" s="256">
        <v>4766</v>
      </c>
    </row>
    <row r="17" spans="1:6" ht="11.85" customHeight="1" x14ac:dyDescent="0.2">
      <c r="A17" s="254" t="s">
        <v>345</v>
      </c>
      <c r="B17" s="255"/>
      <c r="C17" s="255"/>
      <c r="D17" s="255"/>
      <c r="E17" s="255"/>
      <c r="F17" s="255"/>
    </row>
    <row r="18" spans="1:6" ht="12.2" customHeight="1" x14ac:dyDescent="0.2">
      <c r="A18" s="254" t="s">
        <v>346</v>
      </c>
      <c r="B18" s="255"/>
      <c r="C18" s="255"/>
      <c r="D18" s="255"/>
      <c r="E18" s="255"/>
      <c r="F18" s="255"/>
    </row>
    <row r="19" spans="1:6" ht="12.2" customHeight="1" x14ac:dyDescent="0.2">
      <c r="A19" s="250" t="s">
        <v>347</v>
      </c>
      <c r="B19" s="259"/>
      <c r="C19" s="260">
        <v>4766</v>
      </c>
      <c r="D19" s="261"/>
      <c r="E19" s="262">
        <v>110</v>
      </c>
      <c r="F19" s="261">
        <v>4877</v>
      </c>
    </row>
    <row r="20" spans="1:6" ht="12.2" customHeight="1" x14ac:dyDescent="0.2">
      <c r="A20" s="339"/>
      <c r="B20" s="339"/>
      <c r="C20" s="339"/>
      <c r="D20" s="339"/>
      <c r="E20" s="339"/>
      <c r="F20" s="339"/>
    </row>
    <row r="21" spans="1:6" ht="12.2" customHeight="1" x14ac:dyDescent="0.25">
      <c r="A21" s="250" t="s">
        <v>348</v>
      </c>
      <c r="B21" s="251" t="s">
        <v>336</v>
      </c>
      <c r="C21" s="252">
        <v>2017</v>
      </c>
      <c r="D21" s="252">
        <v>2018</v>
      </c>
      <c r="E21" s="253" t="s">
        <v>337</v>
      </c>
      <c r="F21" s="253" t="s">
        <v>338</v>
      </c>
    </row>
    <row r="22" spans="1:6" ht="11.85" customHeight="1" x14ac:dyDescent="0.25">
      <c r="A22" s="254" t="s">
        <v>349</v>
      </c>
      <c r="B22" s="256">
        <v>0</v>
      </c>
      <c r="C22" s="256">
        <v>0</v>
      </c>
      <c r="D22" s="258"/>
      <c r="E22" s="256">
        <v>0</v>
      </c>
      <c r="F22" s="258"/>
    </row>
    <row r="23" spans="1:6" ht="11.85" customHeight="1" x14ac:dyDescent="0.25">
      <c r="A23" s="254" t="s">
        <v>350</v>
      </c>
      <c r="B23" s="256">
        <v>0</v>
      </c>
      <c r="C23" s="258"/>
      <c r="D23" s="258">
        <v>1950</v>
      </c>
      <c r="E23" s="256">
        <v>2227</v>
      </c>
      <c r="F23" s="258">
        <v>4177</v>
      </c>
    </row>
    <row r="24" spans="1:6" ht="11.85" customHeight="1" x14ac:dyDescent="0.25">
      <c r="A24" s="254" t="s">
        <v>351</v>
      </c>
      <c r="B24" s="256">
        <v>0</v>
      </c>
      <c r="C24" s="258"/>
      <c r="D24" s="258"/>
      <c r="E24" s="256">
        <v>700</v>
      </c>
      <c r="F24" s="258">
        <v>904</v>
      </c>
    </row>
    <row r="25" spans="1:6" ht="11.85" customHeight="1" x14ac:dyDescent="0.2">
      <c r="A25" s="254" t="s">
        <v>352</v>
      </c>
      <c r="B25" s="255"/>
      <c r="C25" s="255"/>
      <c r="D25" s="255"/>
      <c r="E25" s="255"/>
      <c r="F25" s="255"/>
    </row>
    <row r="26" spans="1:6" ht="12.2" customHeight="1" x14ac:dyDescent="0.2">
      <c r="A26" s="254" t="s">
        <v>353</v>
      </c>
      <c r="B26" s="255"/>
      <c r="C26" s="255"/>
      <c r="D26" s="255"/>
      <c r="E26" s="255"/>
      <c r="F26" s="255"/>
    </row>
    <row r="27" spans="1:6" ht="12.2" customHeight="1" x14ac:dyDescent="0.25">
      <c r="A27" s="250" t="s">
        <v>354</v>
      </c>
      <c r="B27" s="261">
        <v>0</v>
      </c>
      <c r="C27" s="260"/>
      <c r="D27" s="260">
        <v>1950</v>
      </c>
      <c r="E27" s="261">
        <v>2927</v>
      </c>
      <c r="F27" s="260">
        <v>4877</v>
      </c>
    </row>
  </sheetData>
  <mergeCells count="6">
    <mergeCell ref="A20:F20"/>
    <mergeCell ref="A1:O1"/>
    <mergeCell ref="A2:O2"/>
    <mergeCell ref="A3:O3"/>
    <mergeCell ref="B8:D8"/>
    <mergeCell ref="B9:F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C808-970E-4761-BCB3-7C30F5813DA1}">
  <dimension ref="A1:O27"/>
  <sheetViews>
    <sheetView workbookViewId="0">
      <selection activeCell="A3" sqref="A3:O3"/>
    </sheetView>
  </sheetViews>
  <sheetFormatPr defaultRowHeight="12.75" x14ac:dyDescent="0.25"/>
  <cols>
    <col min="1" max="1" width="33.85546875" style="249" customWidth="1"/>
    <col min="2" max="2" width="16.5703125" style="249" customWidth="1"/>
    <col min="3" max="3" width="17.5703125" style="249" customWidth="1"/>
    <col min="4" max="4" width="20.5703125" style="249" customWidth="1"/>
    <col min="5" max="5" width="20.42578125" style="249" customWidth="1"/>
    <col min="6" max="6" width="20" style="249" customWidth="1"/>
    <col min="7" max="7" width="0.140625" style="249" customWidth="1"/>
    <col min="8" max="15" width="9.140625" style="249" hidden="1" customWidth="1"/>
    <col min="16" max="16384" width="9.140625" style="249"/>
  </cols>
  <sheetData>
    <row r="1" spans="1:15" ht="15" x14ac:dyDescent="0.25">
      <c r="A1" s="321" t="s">
        <v>373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5" x14ac:dyDescent="0.25">
      <c r="A2" s="321" t="s">
        <v>326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</row>
    <row r="3" spans="1:15" ht="15" x14ac:dyDescent="0.25">
      <c r="A3" s="321" t="s">
        <v>387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8" spans="1:15" ht="15.75" customHeight="1" x14ac:dyDescent="0.2">
      <c r="A8" s="246" t="s">
        <v>333</v>
      </c>
      <c r="B8" s="340" t="s">
        <v>375</v>
      </c>
      <c r="C8" s="336"/>
      <c r="D8" s="336"/>
      <c r="E8" s="247"/>
      <c r="F8" s="248"/>
    </row>
    <row r="9" spans="1:15" ht="13.5" customHeight="1" x14ac:dyDescent="0.25">
      <c r="A9" s="267" t="s">
        <v>374</v>
      </c>
      <c r="B9" s="337" t="s">
        <v>334</v>
      </c>
      <c r="C9" s="337"/>
      <c r="D9" s="337"/>
      <c r="E9" s="337"/>
      <c r="F9" s="338"/>
    </row>
    <row r="10" spans="1:15" ht="12.2" customHeight="1" x14ac:dyDescent="0.25">
      <c r="A10" s="250" t="s">
        <v>335</v>
      </c>
      <c r="B10" s="251" t="s">
        <v>336</v>
      </c>
      <c r="C10" s="252">
        <v>2017</v>
      </c>
      <c r="D10" s="252">
        <v>2018</v>
      </c>
      <c r="E10" s="253" t="s">
        <v>337</v>
      </c>
      <c r="F10" s="253" t="s">
        <v>338</v>
      </c>
    </row>
    <row r="11" spans="1:15" ht="11.85" customHeight="1" x14ac:dyDescent="0.2">
      <c r="A11" s="254" t="s">
        <v>339</v>
      </c>
      <c r="B11" s="255"/>
      <c r="C11" s="255"/>
      <c r="D11" s="255"/>
      <c r="E11" s="256"/>
      <c r="F11" s="256"/>
    </row>
    <row r="12" spans="1:15" ht="11.85" customHeight="1" x14ac:dyDescent="0.2">
      <c r="A12" s="257" t="s">
        <v>340</v>
      </c>
      <c r="B12" s="255"/>
      <c r="C12" s="255"/>
      <c r="D12" s="255"/>
      <c r="E12" s="255"/>
      <c r="F12" s="255"/>
    </row>
    <row r="13" spans="1:15" ht="11.85" customHeight="1" x14ac:dyDescent="0.2">
      <c r="A13" s="257" t="s">
        <v>341</v>
      </c>
      <c r="B13" s="255"/>
      <c r="C13" s="255"/>
      <c r="D13" s="255"/>
      <c r="E13" s="255"/>
      <c r="F13" s="255"/>
    </row>
    <row r="14" spans="1:15" ht="11.85" customHeight="1" x14ac:dyDescent="0.2">
      <c r="A14" s="254" t="s">
        <v>342</v>
      </c>
      <c r="B14" s="255"/>
      <c r="C14" s="255"/>
      <c r="D14" s="255"/>
      <c r="E14" s="255"/>
      <c r="F14" s="255"/>
    </row>
    <row r="15" spans="1:15" ht="11.85" customHeight="1" x14ac:dyDescent="0.2">
      <c r="A15" s="254" t="s">
        <v>343</v>
      </c>
      <c r="B15" s="255"/>
      <c r="C15" s="255"/>
      <c r="D15" s="255"/>
      <c r="E15" s="255"/>
      <c r="F15" s="255"/>
    </row>
    <row r="16" spans="1:15" ht="11.85" customHeight="1" x14ac:dyDescent="0.25">
      <c r="A16" s="254" t="s">
        <v>344</v>
      </c>
      <c r="B16" s="256">
        <v>0</v>
      </c>
      <c r="C16" s="258">
        <v>6000</v>
      </c>
      <c r="D16" s="256"/>
      <c r="E16" s="256"/>
      <c r="F16" s="256">
        <v>6000</v>
      </c>
    </row>
    <row r="17" spans="1:6" ht="11.85" customHeight="1" x14ac:dyDescent="0.2">
      <c r="A17" s="254" t="s">
        <v>345</v>
      </c>
      <c r="B17" s="255"/>
      <c r="C17" s="255"/>
      <c r="D17" s="255"/>
      <c r="E17" s="255"/>
      <c r="F17" s="255"/>
    </row>
    <row r="18" spans="1:6" ht="12.2" customHeight="1" x14ac:dyDescent="0.2">
      <c r="A18" s="254" t="s">
        <v>346</v>
      </c>
      <c r="B18" s="255"/>
      <c r="C18" s="255"/>
      <c r="D18" s="255"/>
      <c r="E18" s="255"/>
      <c r="F18" s="255"/>
    </row>
    <row r="19" spans="1:6" ht="12.2" customHeight="1" x14ac:dyDescent="0.2">
      <c r="A19" s="250" t="s">
        <v>347</v>
      </c>
      <c r="B19" s="259"/>
      <c r="C19" s="260">
        <v>6000</v>
      </c>
      <c r="D19" s="261"/>
      <c r="E19" s="262"/>
      <c r="F19" s="261">
        <v>6000</v>
      </c>
    </row>
    <row r="20" spans="1:6" ht="12.2" customHeight="1" x14ac:dyDescent="0.2">
      <c r="A20" s="339"/>
      <c r="B20" s="339"/>
      <c r="C20" s="339"/>
      <c r="D20" s="339"/>
      <c r="E20" s="339"/>
      <c r="F20" s="339"/>
    </row>
    <row r="21" spans="1:6" ht="12.2" customHeight="1" x14ac:dyDescent="0.25">
      <c r="A21" s="250" t="s">
        <v>348</v>
      </c>
      <c r="B21" s="251" t="s">
        <v>336</v>
      </c>
      <c r="C21" s="252">
        <v>2017</v>
      </c>
      <c r="D21" s="252">
        <v>2018</v>
      </c>
      <c r="E21" s="253" t="s">
        <v>337</v>
      </c>
      <c r="F21" s="253" t="s">
        <v>338</v>
      </c>
    </row>
    <row r="22" spans="1:6" ht="11.85" customHeight="1" x14ac:dyDescent="0.25">
      <c r="A22" s="254" t="s">
        <v>349</v>
      </c>
      <c r="B22" s="256">
        <v>0</v>
      </c>
      <c r="C22" s="256">
        <v>0</v>
      </c>
      <c r="D22" s="258">
        <v>533</v>
      </c>
      <c r="E22" s="256">
        <v>0</v>
      </c>
      <c r="F22" s="258">
        <v>533</v>
      </c>
    </row>
    <row r="23" spans="1:6" ht="11.85" customHeight="1" x14ac:dyDescent="0.25">
      <c r="A23" s="254" t="s">
        <v>350</v>
      </c>
      <c r="B23" s="256">
        <v>0</v>
      </c>
      <c r="C23" s="258">
        <v>3300</v>
      </c>
      <c r="D23" s="258"/>
      <c r="E23" s="256"/>
      <c r="F23" s="258">
        <v>3300</v>
      </c>
    </row>
    <row r="24" spans="1:6" ht="11.85" customHeight="1" x14ac:dyDescent="0.25">
      <c r="A24" s="254" t="s">
        <v>351</v>
      </c>
      <c r="B24" s="256">
        <v>0</v>
      </c>
      <c r="C24" s="258"/>
      <c r="D24" s="258">
        <v>1987</v>
      </c>
      <c r="E24" s="256"/>
      <c r="F24" s="258">
        <v>1987</v>
      </c>
    </row>
    <row r="25" spans="1:6" ht="11.85" customHeight="1" x14ac:dyDescent="0.2">
      <c r="A25" s="254" t="s">
        <v>352</v>
      </c>
      <c r="B25" s="255"/>
      <c r="C25" s="255"/>
      <c r="D25" s="258">
        <v>180</v>
      </c>
      <c r="E25" s="255"/>
      <c r="F25" s="258">
        <v>180</v>
      </c>
    </row>
    <row r="26" spans="1:6" ht="12.2" customHeight="1" x14ac:dyDescent="0.2">
      <c r="A26" s="254" t="s">
        <v>353</v>
      </c>
      <c r="B26" s="255"/>
      <c r="C26" s="255"/>
      <c r="D26" s="255"/>
      <c r="E26" s="255"/>
      <c r="F26" s="255"/>
    </row>
    <row r="27" spans="1:6" ht="12.2" customHeight="1" x14ac:dyDescent="0.25">
      <c r="A27" s="250" t="s">
        <v>354</v>
      </c>
      <c r="B27" s="261">
        <v>0</v>
      </c>
      <c r="C27" s="260">
        <v>3300</v>
      </c>
      <c r="D27" s="260">
        <v>2700</v>
      </c>
      <c r="E27" s="261"/>
      <c r="F27" s="260">
        <v>6000</v>
      </c>
    </row>
  </sheetData>
  <mergeCells count="6">
    <mergeCell ref="A20:F20"/>
    <mergeCell ref="A1:O1"/>
    <mergeCell ref="A2:O2"/>
    <mergeCell ref="A3:O3"/>
    <mergeCell ref="B8:D8"/>
    <mergeCell ref="B9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N18" sqref="N18"/>
    </sheetView>
  </sheetViews>
  <sheetFormatPr defaultRowHeight="15" x14ac:dyDescent="0.25"/>
  <cols>
    <col min="1" max="1" width="7.42578125" style="13" customWidth="1"/>
    <col min="2" max="2" width="42.42578125" style="13" customWidth="1"/>
    <col min="3" max="3" width="6.85546875" style="13" customWidth="1"/>
    <col min="4" max="4" width="10.7109375" style="13" customWidth="1"/>
    <col min="5" max="5" width="13" style="13" customWidth="1"/>
    <col min="6" max="6" width="51.5703125" style="13" customWidth="1"/>
    <col min="7" max="7" width="6.85546875" style="13" customWidth="1"/>
    <col min="8" max="8" width="10.5703125" style="13" customWidth="1"/>
    <col min="9" max="9" width="12.28515625" style="13" customWidth="1"/>
    <col min="10" max="10" width="0.85546875" style="13" hidden="1" customWidth="1"/>
    <col min="11" max="16384" width="9.140625" style="13"/>
  </cols>
  <sheetData>
    <row r="1" spans="1:10" ht="15" customHeight="1" x14ac:dyDescent="0.25">
      <c r="A1" s="293" t="s">
        <v>296</v>
      </c>
      <c r="B1" s="293"/>
      <c r="C1" s="293"/>
      <c r="D1" s="293"/>
      <c r="E1" s="293"/>
      <c r="F1" s="293"/>
      <c r="G1" s="294" t="s">
        <v>378</v>
      </c>
      <c r="H1" s="294"/>
      <c r="I1" s="294"/>
      <c r="J1" s="294"/>
    </row>
    <row r="2" spans="1:10" ht="15" customHeight="1" x14ac:dyDescent="0.25">
      <c r="A2" s="293" t="s">
        <v>165</v>
      </c>
      <c r="B2" s="293"/>
      <c r="C2" s="293"/>
      <c r="D2" s="293"/>
      <c r="E2" s="293"/>
      <c r="F2" s="293"/>
      <c r="G2" s="295" t="s">
        <v>166</v>
      </c>
      <c r="H2" s="295"/>
      <c r="I2" s="295"/>
      <c r="J2" s="295"/>
    </row>
    <row r="3" spans="1:10" x14ac:dyDescent="0.25">
      <c r="A3" s="86"/>
      <c r="B3" s="86"/>
      <c r="C3" s="86"/>
      <c r="D3" s="86"/>
      <c r="E3" s="86"/>
      <c r="F3" s="86"/>
      <c r="G3" s="86"/>
      <c r="H3" s="86"/>
      <c r="I3" s="86"/>
      <c r="J3" s="137"/>
    </row>
    <row r="4" spans="1:10" ht="15.75" thickBot="1" x14ac:dyDescent="0.3">
      <c r="A4" s="281" t="s">
        <v>167</v>
      </c>
      <c r="B4" s="281"/>
      <c r="C4" s="281"/>
      <c r="D4" s="281"/>
      <c r="E4" s="281"/>
      <c r="F4" s="281"/>
      <c r="G4" s="281"/>
      <c r="H4" s="281"/>
      <c r="I4" s="281"/>
      <c r="J4" s="137"/>
    </row>
    <row r="5" spans="1:10" ht="16.5" thickTop="1" thickBot="1" x14ac:dyDescent="0.3">
      <c r="A5" s="296" t="s">
        <v>0</v>
      </c>
      <c r="B5" s="298" t="s">
        <v>168</v>
      </c>
      <c r="C5" s="299"/>
      <c r="D5" s="299"/>
      <c r="E5" s="299"/>
      <c r="F5" s="299" t="s">
        <v>169</v>
      </c>
      <c r="G5" s="299"/>
      <c r="H5" s="300"/>
      <c r="I5" s="301"/>
      <c r="J5" s="137"/>
    </row>
    <row r="6" spans="1:10" ht="45.75" customHeight="1" thickBot="1" x14ac:dyDescent="0.3">
      <c r="A6" s="297"/>
      <c r="B6" s="138" t="s">
        <v>1</v>
      </c>
      <c r="C6" s="139" t="s">
        <v>170</v>
      </c>
      <c r="D6" s="139" t="s">
        <v>250</v>
      </c>
      <c r="E6" s="139" t="s">
        <v>327</v>
      </c>
      <c r="F6" s="140" t="s">
        <v>1</v>
      </c>
      <c r="G6" s="139" t="s">
        <v>170</v>
      </c>
      <c r="H6" s="139" t="s">
        <v>250</v>
      </c>
      <c r="I6" s="139" t="s">
        <v>327</v>
      </c>
      <c r="J6" s="137"/>
    </row>
    <row r="7" spans="1:10" ht="15.75" thickBot="1" x14ac:dyDescent="0.3">
      <c r="A7" s="125" t="s">
        <v>3</v>
      </c>
      <c r="B7" s="138" t="s">
        <v>4</v>
      </c>
      <c r="C7" s="140" t="s">
        <v>5</v>
      </c>
      <c r="D7" s="140" t="s">
        <v>6</v>
      </c>
      <c r="E7" s="140" t="s">
        <v>7</v>
      </c>
      <c r="F7" s="140" t="s">
        <v>8</v>
      </c>
      <c r="G7" s="140" t="s">
        <v>9</v>
      </c>
      <c r="H7" s="232" t="s">
        <v>10</v>
      </c>
      <c r="I7" s="141" t="s">
        <v>23</v>
      </c>
      <c r="J7" s="137"/>
    </row>
    <row r="8" spans="1:10" x14ac:dyDescent="0.25">
      <c r="A8" s="105" t="s">
        <v>132</v>
      </c>
      <c r="B8" s="106" t="s">
        <v>171</v>
      </c>
      <c r="C8" s="107" t="s">
        <v>172</v>
      </c>
      <c r="D8" s="108">
        <v>127405</v>
      </c>
      <c r="E8" s="108">
        <v>135046</v>
      </c>
      <c r="F8" s="107" t="s">
        <v>173</v>
      </c>
      <c r="G8" s="107" t="s">
        <v>174</v>
      </c>
      <c r="H8" s="109">
        <v>69029</v>
      </c>
      <c r="I8" s="109">
        <v>68053</v>
      </c>
      <c r="J8" s="137"/>
    </row>
    <row r="9" spans="1:10" x14ac:dyDescent="0.25">
      <c r="A9" s="110" t="s">
        <v>133</v>
      </c>
      <c r="B9" s="111" t="s">
        <v>33</v>
      </c>
      <c r="C9" s="112" t="s">
        <v>175</v>
      </c>
      <c r="D9" s="113">
        <v>43040</v>
      </c>
      <c r="E9" s="113">
        <v>38549</v>
      </c>
      <c r="F9" s="112" t="s">
        <v>176</v>
      </c>
      <c r="G9" s="112" t="s">
        <v>177</v>
      </c>
      <c r="H9" s="114">
        <v>14132</v>
      </c>
      <c r="I9" s="114">
        <v>13618</v>
      </c>
      <c r="J9" s="137"/>
    </row>
    <row r="10" spans="1:10" x14ac:dyDescent="0.25">
      <c r="A10" s="110" t="s">
        <v>134</v>
      </c>
      <c r="B10" s="111" t="s">
        <v>27</v>
      </c>
      <c r="C10" s="112" t="s">
        <v>178</v>
      </c>
      <c r="D10" s="113">
        <v>765</v>
      </c>
      <c r="E10" s="113">
        <v>1557</v>
      </c>
      <c r="F10" s="112" t="s">
        <v>179</v>
      </c>
      <c r="G10" s="112" t="s">
        <v>180</v>
      </c>
      <c r="H10" s="114">
        <v>31686</v>
      </c>
      <c r="I10" s="114">
        <v>24945</v>
      </c>
      <c r="J10" s="137"/>
    </row>
    <row r="11" spans="1:10" x14ac:dyDescent="0.25">
      <c r="A11" s="110" t="s">
        <v>135</v>
      </c>
      <c r="B11" s="111" t="s">
        <v>181</v>
      </c>
      <c r="C11" s="112" t="s">
        <v>182</v>
      </c>
      <c r="D11" s="113">
        <v>0</v>
      </c>
      <c r="E11" s="113">
        <v>0</v>
      </c>
      <c r="F11" s="112" t="s">
        <v>127</v>
      </c>
      <c r="G11" s="112" t="s">
        <v>183</v>
      </c>
      <c r="H11" s="114">
        <v>4580</v>
      </c>
      <c r="I11" s="114">
        <v>5705</v>
      </c>
      <c r="J11" s="137"/>
    </row>
    <row r="12" spans="1:10" ht="15.75" thickBot="1" x14ac:dyDescent="0.3">
      <c r="A12" s="115" t="s">
        <v>136</v>
      </c>
      <c r="B12" s="116"/>
      <c r="C12" s="117"/>
      <c r="D12" s="118"/>
      <c r="E12" s="118"/>
      <c r="F12" s="117" t="s">
        <v>184</v>
      </c>
      <c r="G12" s="117" t="s">
        <v>185</v>
      </c>
      <c r="H12" s="119">
        <v>59916</v>
      </c>
      <c r="I12" s="119">
        <v>58003</v>
      </c>
      <c r="J12" s="137"/>
    </row>
    <row r="13" spans="1:10" ht="15.75" thickBot="1" x14ac:dyDescent="0.3">
      <c r="A13" s="120" t="s">
        <v>137</v>
      </c>
      <c r="B13" s="121"/>
      <c r="C13" s="122"/>
      <c r="D13" s="123"/>
      <c r="E13" s="123"/>
      <c r="F13" s="117" t="s">
        <v>184</v>
      </c>
      <c r="G13" s="117" t="s">
        <v>185</v>
      </c>
      <c r="H13" s="124">
        <v>3546</v>
      </c>
      <c r="I13" s="124">
        <v>19215</v>
      </c>
      <c r="J13" s="137"/>
    </row>
    <row r="14" spans="1:10" ht="31.5" customHeight="1" thickBot="1" x14ac:dyDescent="0.3">
      <c r="A14" s="125" t="s">
        <v>138</v>
      </c>
      <c r="B14" s="142" t="s">
        <v>186</v>
      </c>
      <c r="C14" s="127"/>
      <c r="D14" s="143">
        <f>SUM(D8:D12)</f>
        <v>171210</v>
      </c>
      <c r="E14" s="143">
        <v>175152</v>
      </c>
      <c r="F14" s="127" t="s">
        <v>187</v>
      </c>
      <c r="G14" s="127"/>
      <c r="H14" s="144">
        <f>SUM(H8:H13)</f>
        <v>182889</v>
      </c>
      <c r="I14" s="144">
        <f>SUM(I8:I13)</f>
        <v>189539</v>
      </c>
      <c r="J14" s="137"/>
    </row>
    <row r="15" spans="1:10" x14ac:dyDescent="0.25">
      <c r="A15" s="105" t="s">
        <v>139</v>
      </c>
      <c r="B15" s="106" t="s">
        <v>188</v>
      </c>
      <c r="C15" s="107" t="s">
        <v>189</v>
      </c>
      <c r="D15" s="108">
        <v>33042</v>
      </c>
      <c r="E15" s="108">
        <v>33092</v>
      </c>
      <c r="F15" s="126"/>
      <c r="G15" s="107"/>
      <c r="H15" s="238"/>
      <c r="I15" s="109"/>
      <c r="J15" s="137"/>
    </row>
    <row r="16" spans="1:10" x14ac:dyDescent="0.25">
      <c r="A16" s="110" t="s">
        <v>140</v>
      </c>
      <c r="B16" s="111" t="s">
        <v>190</v>
      </c>
      <c r="C16" s="112" t="s">
        <v>295</v>
      </c>
      <c r="D16" s="113">
        <v>2000</v>
      </c>
      <c r="E16" s="113">
        <v>5340</v>
      </c>
      <c r="F16" s="112" t="s">
        <v>191</v>
      </c>
      <c r="G16" s="112" t="s">
        <v>294</v>
      </c>
      <c r="H16" s="114">
        <v>5952</v>
      </c>
      <c r="I16" s="114">
        <v>5340</v>
      </c>
      <c r="J16" s="137"/>
    </row>
    <row r="17" spans="1:10" ht="15.75" thickBot="1" x14ac:dyDescent="0.3">
      <c r="A17" s="110" t="s">
        <v>141</v>
      </c>
      <c r="B17" s="111" t="s">
        <v>192</v>
      </c>
      <c r="C17" s="112"/>
      <c r="D17" s="113"/>
      <c r="E17" s="113"/>
      <c r="F17" s="112"/>
      <c r="G17" s="112"/>
      <c r="H17" s="114"/>
      <c r="I17" s="114"/>
      <c r="J17" s="137"/>
    </row>
    <row r="18" spans="1:10" ht="22.5" customHeight="1" thickBot="1" x14ac:dyDescent="0.3">
      <c r="A18" s="125" t="s">
        <v>142</v>
      </c>
      <c r="B18" s="142" t="s">
        <v>197</v>
      </c>
      <c r="C18" s="127" t="s">
        <v>198</v>
      </c>
      <c r="D18" s="143">
        <f>SUM(D15:D17)</f>
        <v>35042</v>
      </c>
      <c r="E18" s="143">
        <f>SUM(E15:E17)</f>
        <v>38432</v>
      </c>
      <c r="F18" s="127" t="s">
        <v>199</v>
      </c>
      <c r="G18" s="127"/>
      <c r="H18" s="144">
        <f>SUM(H15:H17)</f>
        <v>5952</v>
      </c>
      <c r="I18" s="144">
        <f>SUM(I15:I17)</f>
        <v>5340</v>
      </c>
      <c r="J18" s="137"/>
    </row>
    <row r="19" spans="1:10" ht="20.25" customHeight="1" thickBot="1" x14ac:dyDescent="0.3">
      <c r="A19" s="125" t="s">
        <v>216</v>
      </c>
      <c r="B19" s="142" t="s">
        <v>200</v>
      </c>
      <c r="C19" s="127"/>
      <c r="D19" s="143">
        <f>SUM(D14+D18)</f>
        <v>206252</v>
      </c>
      <c r="E19" s="143">
        <f>SUM(E14+E18)</f>
        <v>213584</v>
      </c>
      <c r="F19" s="127" t="s">
        <v>201</v>
      </c>
      <c r="G19" s="127"/>
      <c r="H19" s="144">
        <f>SUM(H14+H18)</f>
        <v>188841</v>
      </c>
      <c r="I19" s="144">
        <f>SUM(I14+I18)</f>
        <v>194879</v>
      </c>
      <c r="J19" s="137"/>
    </row>
    <row r="20" spans="1:10" ht="15.75" thickBot="1" x14ac:dyDescent="0.3">
      <c r="A20" s="125" t="s">
        <v>132</v>
      </c>
      <c r="B20" s="128"/>
      <c r="C20" s="129"/>
      <c r="D20" s="129"/>
      <c r="E20" s="130"/>
      <c r="F20" s="131"/>
      <c r="G20" s="129"/>
      <c r="H20" s="129"/>
      <c r="I20" s="132"/>
      <c r="J20" s="137"/>
    </row>
    <row r="21" spans="1:10" ht="21" customHeight="1" thickBot="1" x14ac:dyDescent="0.3">
      <c r="A21" s="125" t="s">
        <v>269</v>
      </c>
      <c r="B21" s="288" t="s">
        <v>202</v>
      </c>
      <c r="C21" s="289"/>
      <c r="D21" s="289"/>
      <c r="E21" s="290"/>
      <c r="F21" s="291" t="s">
        <v>203</v>
      </c>
      <c r="G21" s="289"/>
      <c r="H21" s="289"/>
      <c r="I21" s="292"/>
      <c r="J21" s="137"/>
    </row>
    <row r="22" spans="1:10" ht="15.75" x14ac:dyDescent="0.25">
      <c r="A22" s="105" t="s">
        <v>271</v>
      </c>
      <c r="B22" s="106" t="s">
        <v>204</v>
      </c>
      <c r="C22" s="107" t="s">
        <v>205</v>
      </c>
      <c r="D22" s="107"/>
      <c r="E22" s="182">
        <v>93975</v>
      </c>
      <c r="F22" s="107" t="s">
        <v>206</v>
      </c>
      <c r="G22" s="107" t="s">
        <v>207</v>
      </c>
      <c r="H22" s="109">
        <v>182938</v>
      </c>
      <c r="I22" s="109">
        <v>131006</v>
      </c>
      <c r="J22" s="137"/>
    </row>
    <row r="23" spans="1:10" ht="15.75" x14ac:dyDescent="0.25">
      <c r="A23" s="110" t="s">
        <v>219</v>
      </c>
      <c r="B23" s="111" t="s">
        <v>208</v>
      </c>
      <c r="C23" s="112" t="s">
        <v>209</v>
      </c>
      <c r="D23" s="112"/>
      <c r="E23" s="183"/>
      <c r="F23" s="112" t="s">
        <v>210</v>
      </c>
      <c r="G23" s="112" t="s">
        <v>211</v>
      </c>
      <c r="H23" s="114">
        <v>7481</v>
      </c>
      <c r="I23" s="114">
        <v>1950</v>
      </c>
      <c r="J23" s="137"/>
    </row>
    <row r="24" spans="1:10" ht="16.5" thickBot="1" x14ac:dyDescent="0.3">
      <c r="A24" s="115" t="s">
        <v>222</v>
      </c>
      <c r="B24" s="133" t="s">
        <v>212</v>
      </c>
      <c r="C24" s="117" t="s">
        <v>213</v>
      </c>
      <c r="D24" s="118">
        <v>791</v>
      </c>
      <c r="E24" s="184">
        <v>765</v>
      </c>
      <c r="F24" s="117" t="s">
        <v>214</v>
      </c>
      <c r="G24" s="117" t="s">
        <v>215</v>
      </c>
      <c r="H24" s="119">
        <v>1000</v>
      </c>
      <c r="I24" s="119">
        <v>11178</v>
      </c>
      <c r="J24" s="137"/>
    </row>
    <row r="25" spans="1:10" ht="16.5" thickBot="1" x14ac:dyDescent="0.3">
      <c r="A25" s="120" t="s">
        <v>225</v>
      </c>
      <c r="B25" s="134"/>
      <c r="C25" s="122"/>
      <c r="D25" s="122"/>
      <c r="E25" s="186"/>
      <c r="F25" s="117" t="s">
        <v>214</v>
      </c>
      <c r="G25" s="117" t="s">
        <v>185</v>
      </c>
      <c r="H25" s="124">
        <v>41429</v>
      </c>
      <c r="I25" s="124">
        <v>183957</v>
      </c>
      <c r="J25" s="137"/>
    </row>
    <row r="26" spans="1:10" ht="21.75" customHeight="1" thickBot="1" x14ac:dyDescent="0.3">
      <c r="A26" s="125" t="s">
        <v>303</v>
      </c>
      <c r="B26" s="142" t="s">
        <v>217</v>
      </c>
      <c r="C26" s="127"/>
      <c r="D26" s="143">
        <f>SUM(D22:D24)</f>
        <v>791</v>
      </c>
      <c r="E26" s="175">
        <f>SUM(E22:E24)</f>
        <v>94740</v>
      </c>
      <c r="F26" s="127" t="s">
        <v>218</v>
      </c>
      <c r="G26" s="127"/>
      <c r="H26" s="144">
        <f>SUM(H22:H25)</f>
        <v>232848</v>
      </c>
      <c r="I26" s="144">
        <f>SUM(I22:I25)</f>
        <v>328091</v>
      </c>
      <c r="J26" s="137"/>
    </row>
    <row r="27" spans="1:10" ht="21.75" customHeight="1" thickBot="1" x14ac:dyDescent="0.3">
      <c r="A27" s="125" t="s">
        <v>304</v>
      </c>
      <c r="B27" s="142" t="s">
        <v>220</v>
      </c>
      <c r="C27" s="127"/>
      <c r="D27" s="143">
        <v>214646</v>
      </c>
      <c r="E27" s="175">
        <v>214646</v>
      </c>
      <c r="F27" s="127" t="s">
        <v>221</v>
      </c>
      <c r="G27" s="127"/>
      <c r="H27" s="145"/>
      <c r="I27" s="145"/>
      <c r="J27" s="137"/>
    </row>
    <row r="28" spans="1:10" ht="21" customHeight="1" thickBot="1" x14ac:dyDescent="0.3">
      <c r="A28" s="125" t="s">
        <v>305</v>
      </c>
      <c r="B28" s="146" t="s">
        <v>223</v>
      </c>
      <c r="C28" s="147"/>
      <c r="D28" s="148">
        <f>SUM(D26:D27)</f>
        <v>215437</v>
      </c>
      <c r="E28" s="189">
        <f>SUM(E26:E27)</f>
        <v>309386</v>
      </c>
      <c r="F28" s="147" t="s">
        <v>224</v>
      </c>
      <c r="G28" s="147"/>
      <c r="H28" s="149">
        <f>SUM(H26:H27)</f>
        <v>232848</v>
      </c>
      <c r="I28" s="149">
        <f>SUM(I26:I27)</f>
        <v>328091</v>
      </c>
      <c r="J28" s="137"/>
    </row>
    <row r="29" spans="1:10" ht="21" customHeight="1" thickBot="1" x14ac:dyDescent="0.3">
      <c r="A29" s="135" t="s">
        <v>306</v>
      </c>
      <c r="B29" s="150" t="s">
        <v>226</v>
      </c>
      <c r="C29" s="150"/>
      <c r="D29" s="123">
        <f>SUM(D19+D28)</f>
        <v>421689</v>
      </c>
      <c r="E29" s="186">
        <f>SUM(E19+E28)</f>
        <v>522970</v>
      </c>
      <c r="F29" s="150" t="s">
        <v>227</v>
      </c>
      <c r="G29" s="150"/>
      <c r="H29" s="123">
        <f>SUM(H19+H28)</f>
        <v>421689</v>
      </c>
      <c r="I29" s="123">
        <f>SUM(I19+I28)</f>
        <v>522970</v>
      </c>
      <c r="J29" s="137"/>
    </row>
    <row r="30" spans="1:10" ht="15.75" thickTop="1" x14ac:dyDescent="0.25">
      <c r="A30" s="136"/>
      <c r="B30" s="136"/>
      <c r="C30" s="136"/>
      <c r="D30" s="136"/>
      <c r="E30" s="136"/>
      <c r="F30" s="136"/>
      <c r="G30" s="136"/>
      <c r="H30" s="136"/>
      <c r="I30" s="136"/>
    </row>
  </sheetData>
  <mergeCells count="10">
    <mergeCell ref="B21:E21"/>
    <mergeCell ref="F21:I21"/>
    <mergeCell ref="A1:F1"/>
    <mergeCell ref="G1:J1"/>
    <mergeCell ref="A2:F2"/>
    <mergeCell ref="G2:J2"/>
    <mergeCell ref="A4:I4"/>
    <mergeCell ref="A5:A6"/>
    <mergeCell ref="B5:E5"/>
    <mergeCell ref="F5:I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3A19-5BC9-42C2-9823-E24EEC1A6EAC}">
  <dimension ref="A2:O50"/>
  <sheetViews>
    <sheetView topLeftCell="A7" workbookViewId="0">
      <selection activeCell="G29" sqref="G29:K32"/>
    </sheetView>
  </sheetViews>
  <sheetFormatPr defaultRowHeight="15" x14ac:dyDescent="0.2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5" width="7.28515625" style="13" customWidth="1"/>
    <col min="6" max="6" width="7.7109375" style="13" customWidth="1"/>
    <col min="7" max="7" width="6.7109375" style="13" customWidth="1"/>
    <col min="8" max="8" width="7.5703125" style="13" customWidth="1"/>
    <col min="9" max="9" width="7.140625" style="13" customWidth="1"/>
    <col min="10" max="10" width="6.85546875" style="13" customWidth="1"/>
    <col min="11" max="11" width="6.42578125" style="13" customWidth="1"/>
    <col min="12" max="13" width="9.140625" style="13" hidden="1" customWidth="1"/>
    <col min="14" max="15" width="9.140625" style="13" customWidth="1"/>
    <col min="16" max="260" width="9.140625" style="13"/>
    <col min="261" max="261" width="3.28515625" style="13" customWidth="1"/>
    <col min="262" max="262" width="37.42578125" style="13" customWidth="1"/>
    <col min="263" max="263" width="9.5703125" style="13" customWidth="1"/>
    <col min="264" max="264" width="10.140625" style="13" customWidth="1"/>
    <col min="265" max="265" width="9.7109375" style="13" customWidth="1"/>
    <col min="266" max="266" width="8.5703125" style="13" customWidth="1"/>
    <col min="267" max="267" width="8" style="13" customWidth="1"/>
    <col min="268" max="270" width="0" style="13" hidden="1" customWidth="1"/>
    <col min="271" max="271" width="9.140625" style="13" customWidth="1"/>
    <col min="272" max="516" width="9.140625" style="13"/>
    <col min="517" max="517" width="3.28515625" style="13" customWidth="1"/>
    <col min="518" max="518" width="37.42578125" style="13" customWidth="1"/>
    <col min="519" max="519" width="9.5703125" style="13" customWidth="1"/>
    <col min="520" max="520" width="10.140625" style="13" customWidth="1"/>
    <col min="521" max="521" width="9.7109375" style="13" customWidth="1"/>
    <col min="522" max="522" width="8.5703125" style="13" customWidth="1"/>
    <col min="523" max="523" width="8" style="13" customWidth="1"/>
    <col min="524" max="526" width="0" style="13" hidden="1" customWidth="1"/>
    <col min="527" max="527" width="9.140625" style="13" customWidth="1"/>
    <col min="528" max="772" width="9.140625" style="13"/>
    <col min="773" max="773" width="3.28515625" style="13" customWidth="1"/>
    <col min="774" max="774" width="37.42578125" style="13" customWidth="1"/>
    <col min="775" max="775" width="9.5703125" style="13" customWidth="1"/>
    <col min="776" max="776" width="10.140625" style="13" customWidth="1"/>
    <col min="777" max="777" width="9.7109375" style="13" customWidth="1"/>
    <col min="778" max="778" width="8.5703125" style="13" customWidth="1"/>
    <col min="779" max="779" width="8" style="13" customWidth="1"/>
    <col min="780" max="782" width="0" style="13" hidden="1" customWidth="1"/>
    <col min="783" max="783" width="9.140625" style="13" customWidth="1"/>
    <col min="784" max="1028" width="9.140625" style="13"/>
    <col min="1029" max="1029" width="3.28515625" style="13" customWidth="1"/>
    <col min="1030" max="1030" width="37.42578125" style="13" customWidth="1"/>
    <col min="1031" max="1031" width="9.5703125" style="13" customWidth="1"/>
    <col min="1032" max="1032" width="10.140625" style="13" customWidth="1"/>
    <col min="1033" max="1033" width="9.7109375" style="13" customWidth="1"/>
    <col min="1034" max="1034" width="8.5703125" style="13" customWidth="1"/>
    <col min="1035" max="1035" width="8" style="13" customWidth="1"/>
    <col min="1036" max="1038" width="0" style="13" hidden="1" customWidth="1"/>
    <col min="1039" max="1039" width="9.140625" style="13" customWidth="1"/>
    <col min="1040" max="1284" width="9.140625" style="13"/>
    <col min="1285" max="1285" width="3.28515625" style="13" customWidth="1"/>
    <col min="1286" max="1286" width="37.42578125" style="13" customWidth="1"/>
    <col min="1287" max="1287" width="9.5703125" style="13" customWidth="1"/>
    <col min="1288" max="1288" width="10.140625" style="13" customWidth="1"/>
    <col min="1289" max="1289" width="9.7109375" style="13" customWidth="1"/>
    <col min="1290" max="1290" width="8.5703125" style="13" customWidth="1"/>
    <col min="1291" max="1291" width="8" style="13" customWidth="1"/>
    <col min="1292" max="1294" width="0" style="13" hidden="1" customWidth="1"/>
    <col min="1295" max="1295" width="9.140625" style="13" customWidth="1"/>
    <col min="1296" max="1540" width="9.140625" style="13"/>
    <col min="1541" max="1541" width="3.28515625" style="13" customWidth="1"/>
    <col min="1542" max="1542" width="37.42578125" style="13" customWidth="1"/>
    <col min="1543" max="1543" width="9.5703125" style="13" customWidth="1"/>
    <col min="1544" max="1544" width="10.140625" style="13" customWidth="1"/>
    <col min="1545" max="1545" width="9.7109375" style="13" customWidth="1"/>
    <col min="1546" max="1546" width="8.5703125" style="13" customWidth="1"/>
    <col min="1547" max="1547" width="8" style="13" customWidth="1"/>
    <col min="1548" max="1550" width="0" style="13" hidden="1" customWidth="1"/>
    <col min="1551" max="1551" width="9.140625" style="13" customWidth="1"/>
    <col min="1552" max="1796" width="9.140625" style="13"/>
    <col min="1797" max="1797" width="3.28515625" style="13" customWidth="1"/>
    <col min="1798" max="1798" width="37.42578125" style="13" customWidth="1"/>
    <col min="1799" max="1799" width="9.5703125" style="13" customWidth="1"/>
    <col min="1800" max="1800" width="10.140625" style="13" customWidth="1"/>
    <col min="1801" max="1801" width="9.7109375" style="13" customWidth="1"/>
    <col min="1802" max="1802" width="8.5703125" style="13" customWidth="1"/>
    <col min="1803" max="1803" width="8" style="13" customWidth="1"/>
    <col min="1804" max="1806" width="0" style="13" hidden="1" customWidth="1"/>
    <col min="1807" max="1807" width="9.140625" style="13" customWidth="1"/>
    <col min="1808" max="2052" width="9.140625" style="13"/>
    <col min="2053" max="2053" width="3.28515625" style="13" customWidth="1"/>
    <col min="2054" max="2054" width="37.42578125" style="13" customWidth="1"/>
    <col min="2055" max="2055" width="9.5703125" style="13" customWidth="1"/>
    <col min="2056" max="2056" width="10.140625" style="13" customWidth="1"/>
    <col min="2057" max="2057" width="9.7109375" style="13" customWidth="1"/>
    <col min="2058" max="2058" width="8.5703125" style="13" customWidth="1"/>
    <col min="2059" max="2059" width="8" style="13" customWidth="1"/>
    <col min="2060" max="2062" width="0" style="13" hidden="1" customWidth="1"/>
    <col min="2063" max="2063" width="9.140625" style="13" customWidth="1"/>
    <col min="2064" max="2308" width="9.140625" style="13"/>
    <col min="2309" max="2309" width="3.28515625" style="13" customWidth="1"/>
    <col min="2310" max="2310" width="37.42578125" style="13" customWidth="1"/>
    <col min="2311" max="2311" width="9.5703125" style="13" customWidth="1"/>
    <col min="2312" max="2312" width="10.140625" style="13" customWidth="1"/>
    <col min="2313" max="2313" width="9.7109375" style="13" customWidth="1"/>
    <col min="2314" max="2314" width="8.5703125" style="13" customWidth="1"/>
    <col min="2315" max="2315" width="8" style="13" customWidth="1"/>
    <col min="2316" max="2318" width="0" style="13" hidden="1" customWidth="1"/>
    <col min="2319" max="2319" width="9.140625" style="13" customWidth="1"/>
    <col min="2320" max="2564" width="9.140625" style="13"/>
    <col min="2565" max="2565" width="3.28515625" style="13" customWidth="1"/>
    <col min="2566" max="2566" width="37.42578125" style="13" customWidth="1"/>
    <col min="2567" max="2567" width="9.5703125" style="13" customWidth="1"/>
    <col min="2568" max="2568" width="10.140625" style="13" customWidth="1"/>
    <col min="2569" max="2569" width="9.7109375" style="13" customWidth="1"/>
    <col min="2570" max="2570" width="8.5703125" style="13" customWidth="1"/>
    <col min="2571" max="2571" width="8" style="13" customWidth="1"/>
    <col min="2572" max="2574" width="0" style="13" hidden="1" customWidth="1"/>
    <col min="2575" max="2575" width="9.140625" style="13" customWidth="1"/>
    <col min="2576" max="2820" width="9.140625" style="13"/>
    <col min="2821" max="2821" width="3.28515625" style="13" customWidth="1"/>
    <col min="2822" max="2822" width="37.42578125" style="13" customWidth="1"/>
    <col min="2823" max="2823" width="9.5703125" style="13" customWidth="1"/>
    <col min="2824" max="2824" width="10.140625" style="13" customWidth="1"/>
    <col min="2825" max="2825" width="9.7109375" style="13" customWidth="1"/>
    <col min="2826" max="2826" width="8.5703125" style="13" customWidth="1"/>
    <col min="2827" max="2827" width="8" style="13" customWidth="1"/>
    <col min="2828" max="2830" width="0" style="13" hidden="1" customWidth="1"/>
    <col min="2831" max="2831" width="9.140625" style="13" customWidth="1"/>
    <col min="2832" max="3076" width="9.140625" style="13"/>
    <col min="3077" max="3077" width="3.28515625" style="13" customWidth="1"/>
    <col min="3078" max="3078" width="37.42578125" style="13" customWidth="1"/>
    <col min="3079" max="3079" width="9.5703125" style="13" customWidth="1"/>
    <col min="3080" max="3080" width="10.140625" style="13" customWidth="1"/>
    <col min="3081" max="3081" width="9.7109375" style="13" customWidth="1"/>
    <col min="3082" max="3082" width="8.5703125" style="13" customWidth="1"/>
    <col min="3083" max="3083" width="8" style="13" customWidth="1"/>
    <col min="3084" max="3086" width="0" style="13" hidden="1" customWidth="1"/>
    <col min="3087" max="3087" width="9.140625" style="13" customWidth="1"/>
    <col min="3088" max="3332" width="9.140625" style="13"/>
    <col min="3333" max="3333" width="3.28515625" style="13" customWidth="1"/>
    <col min="3334" max="3334" width="37.42578125" style="13" customWidth="1"/>
    <col min="3335" max="3335" width="9.5703125" style="13" customWidth="1"/>
    <col min="3336" max="3336" width="10.140625" style="13" customWidth="1"/>
    <col min="3337" max="3337" width="9.7109375" style="13" customWidth="1"/>
    <col min="3338" max="3338" width="8.5703125" style="13" customWidth="1"/>
    <col min="3339" max="3339" width="8" style="13" customWidth="1"/>
    <col min="3340" max="3342" width="0" style="13" hidden="1" customWidth="1"/>
    <col min="3343" max="3343" width="9.140625" style="13" customWidth="1"/>
    <col min="3344" max="3588" width="9.140625" style="13"/>
    <col min="3589" max="3589" width="3.28515625" style="13" customWidth="1"/>
    <col min="3590" max="3590" width="37.42578125" style="13" customWidth="1"/>
    <col min="3591" max="3591" width="9.5703125" style="13" customWidth="1"/>
    <col min="3592" max="3592" width="10.140625" style="13" customWidth="1"/>
    <col min="3593" max="3593" width="9.7109375" style="13" customWidth="1"/>
    <col min="3594" max="3594" width="8.5703125" style="13" customWidth="1"/>
    <col min="3595" max="3595" width="8" style="13" customWidth="1"/>
    <col min="3596" max="3598" width="0" style="13" hidden="1" customWidth="1"/>
    <col min="3599" max="3599" width="9.140625" style="13" customWidth="1"/>
    <col min="3600" max="3844" width="9.140625" style="13"/>
    <col min="3845" max="3845" width="3.28515625" style="13" customWidth="1"/>
    <col min="3846" max="3846" width="37.42578125" style="13" customWidth="1"/>
    <col min="3847" max="3847" width="9.5703125" style="13" customWidth="1"/>
    <col min="3848" max="3848" width="10.140625" style="13" customWidth="1"/>
    <col min="3849" max="3849" width="9.7109375" style="13" customWidth="1"/>
    <col min="3850" max="3850" width="8.5703125" style="13" customWidth="1"/>
    <col min="3851" max="3851" width="8" style="13" customWidth="1"/>
    <col min="3852" max="3854" width="0" style="13" hidden="1" customWidth="1"/>
    <col min="3855" max="3855" width="9.140625" style="13" customWidth="1"/>
    <col min="3856" max="4100" width="9.140625" style="13"/>
    <col min="4101" max="4101" width="3.28515625" style="13" customWidth="1"/>
    <col min="4102" max="4102" width="37.42578125" style="13" customWidth="1"/>
    <col min="4103" max="4103" width="9.5703125" style="13" customWidth="1"/>
    <col min="4104" max="4104" width="10.140625" style="13" customWidth="1"/>
    <col min="4105" max="4105" width="9.7109375" style="13" customWidth="1"/>
    <col min="4106" max="4106" width="8.5703125" style="13" customWidth="1"/>
    <col min="4107" max="4107" width="8" style="13" customWidth="1"/>
    <col min="4108" max="4110" width="0" style="13" hidden="1" customWidth="1"/>
    <col min="4111" max="4111" width="9.140625" style="13" customWidth="1"/>
    <col min="4112" max="4356" width="9.140625" style="13"/>
    <col min="4357" max="4357" width="3.28515625" style="13" customWidth="1"/>
    <col min="4358" max="4358" width="37.42578125" style="13" customWidth="1"/>
    <col min="4359" max="4359" width="9.5703125" style="13" customWidth="1"/>
    <col min="4360" max="4360" width="10.140625" style="13" customWidth="1"/>
    <col min="4361" max="4361" width="9.7109375" style="13" customWidth="1"/>
    <col min="4362" max="4362" width="8.5703125" style="13" customWidth="1"/>
    <col min="4363" max="4363" width="8" style="13" customWidth="1"/>
    <col min="4364" max="4366" width="0" style="13" hidden="1" customWidth="1"/>
    <col min="4367" max="4367" width="9.140625" style="13" customWidth="1"/>
    <col min="4368" max="4612" width="9.140625" style="13"/>
    <col min="4613" max="4613" width="3.28515625" style="13" customWidth="1"/>
    <col min="4614" max="4614" width="37.42578125" style="13" customWidth="1"/>
    <col min="4615" max="4615" width="9.5703125" style="13" customWidth="1"/>
    <col min="4616" max="4616" width="10.140625" style="13" customWidth="1"/>
    <col min="4617" max="4617" width="9.7109375" style="13" customWidth="1"/>
    <col min="4618" max="4618" width="8.5703125" style="13" customWidth="1"/>
    <col min="4619" max="4619" width="8" style="13" customWidth="1"/>
    <col min="4620" max="4622" width="0" style="13" hidden="1" customWidth="1"/>
    <col min="4623" max="4623" width="9.140625" style="13" customWidth="1"/>
    <col min="4624" max="4868" width="9.140625" style="13"/>
    <col min="4869" max="4869" width="3.28515625" style="13" customWidth="1"/>
    <col min="4870" max="4870" width="37.42578125" style="13" customWidth="1"/>
    <col min="4871" max="4871" width="9.5703125" style="13" customWidth="1"/>
    <col min="4872" max="4872" width="10.140625" style="13" customWidth="1"/>
    <col min="4873" max="4873" width="9.7109375" style="13" customWidth="1"/>
    <col min="4874" max="4874" width="8.5703125" style="13" customWidth="1"/>
    <col min="4875" max="4875" width="8" style="13" customWidth="1"/>
    <col min="4876" max="4878" width="0" style="13" hidden="1" customWidth="1"/>
    <col min="4879" max="4879" width="9.140625" style="13" customWidth="1"/>
    <col min="4880" max="5124" width="9.140625" style="13"/>
    <col min="5125" max="5125" width="3.28515625" style="13" customWidth="1"/>
    <col min="5126" max="5126" width="37.42578125" style="13" customWidth="1"/>
    <col min="5127" max="5127" width="9.5703125" style="13" customWidth="1"/>
    <col min="5128" max="5128" width="10.140625" style="13" customWidth="1"/>
    <col min="5129" max="5129" width="9.7109375" style="13" customWidth="1"/>
    <col min="5130" max="5130" width="8.5703125" style="13" customWidth="1"/>
    <col min="5131" max="5131" width="8" style="13" customWidth="1"/>
    <col min="5132" max="5134" width="0" style="13" hidden="1" customWidth="1"/>
    <col min="5135" max="5135" width="9.140625" style="13" customWidth="1"/>
    <col min="5136" max="5380" width="9.140625" style="13"/>
    <col min="5381" max="5381" width="3.28515625" style="13" customWidth="1"/>
    <col min="5382" max="5382" width="37.42578125" style="13" customWidth="1"/>
    <col min="5383" max="5383" width="9.5703125" style="13" customWidth="1"/>
    <col min="5384" max="5384" width="10.140625" style="13" customWidth="1"/>
    <col min="5385" max="5385" width="9.7109375" style="13" customWidth="1"/>
    <col min="5386" max="5386" width="8.5703125" style="13" customWidth="1"/>
    <col min="5387" max="5387" width="8" style="13" customWidth="1"/>
    <col min="5388" max="5390" width="0" style="13" hidden="1" customWidth="1"/>
    <col min="5391" max="5391" width="9.140625" style="13" customWidth="1"/>
    <col min="5392" max="5636" width="9.140625" style="13"/>
    <col min="5637" max="5637" width="3.28515625" style="13" customWidth="1"/>
    <col min="5638" max="5638" width="37.42578125" style="13" customWidth="1"/>
    <col min="5639" max="5639" width="9.5703125" style="13" customWidth="1"/>
    <col min="5640" max="5640" width="10.140625" style="13" customWidth="1"/>
    <col min="5641" max="5641" width="9.7109375" style="13" customWidth="1"/>
    <col min="5642" max="5642" width="8.5703125" style="13" customWidth="1"/>
    <col min="5643" max="5643" width="8" style="13" customWidth="1"/>
    <col min="5644" max="5646" width="0" style="13" hidden="1" customWidth="1"/>
    <col min="5647" max="5647" width="9.140625" style="13" customWidth="1"/>
    <col min="5648" max="5892" width="9.140625" style="13"/>
    <col min="5893" max="5893" width="3.28515625" style="13" customWidth="1"/>
    <col min="5894" max="5894" width="37.42578125" style="13" customWidth="1"/>
    <col min="5895" max="5895" width="9.5703125" style="13" customWidth="1"/>
    <col min="5896" max="5896" width="10.140625" style="13" customWidth="1"/>
    <col min="5897" max="5897" width="9.7109375" style="13" customWidth="1"/>
    <col min="5898" max="5898" width="8.5703125" style="13" customWidth="1"/>
    <col min="5899" max="5899" width="8" style="13" customWidth="1"/>
    <col min="5900" max="5902" width="0" style="13" hidden="1" customWidth="1"/>
    <col min="5903" max="5903" width="9.140625" style="13" customWidth="1"/>
    <col min="5904" max="6148" width="9.140625" style="13"/>
    <col min="6149" max="6149" width="3.28515625" style="13" customWidth="1"/>
    <col min="6150" max="6150" width="37.42578125" style="13" customWidth="1"/>
    <col min="6151" max="6151" width="9.5703125" style="13" customWidth="1"/>
    <col min="6152" max="6152" width="10.140625" style="13" customWidth="1"/>
    <col min="6153" max="6153" width="9.7109375" style="13" customWidth="1"/>
    <col min="6154" max="6154" width="8.5703125" style="13" customWidth="1"/>
    <col min="6155" max="6155" width="8" style="13" customWidth="1"/>
    <col min="6156" max="6158" width="0" style="13" hidden="1" customWidth="1"/>
    <col min="6159" max="6159" width="9.140625" style="13" customWidth="1"/>
    <col min="6160" max="6404" width="9.140625" style="13"/>
    <col min="6405" max="6405" width="3.28515625" style="13" customWidth="1"/>
    <col min="6406" max="6406" width="37.42578125" style="13" customWidth="1"/>
    <col min="6407" max="6407" width="9.5703125" style="13" customWidth="1"/>
    <col min="6408" max="6408" width="10.140625" style="13" customWidth="1"/>
    <col min="6409" max="6409" width="9.7109375" style="13" customWidth="1"/>
    <col min="6410" max="6410" width="8.5703125" style="13" customWidth="1"/>
    <col min="6411" max="6411" width="8" style="13" customWidth="1"/>
    <col min="6412" max="6414" width="0" style="13" hidden="1" customWidth="1"/>
    <col min="6415" max="6415" width="9.140625" style="13" customWidth="1"/>
    <col min="6416" max="6660" width="9.140625" style="13"/>
    <col min="6661" max="6661" width="3.28515625" style="13" customWidth="1"/>
    <col min="6662" max="6662" width="37.42578125" style="13" customWidth="1"/>
    <col min="6663" max="6663" width="9.5703125" style="13" customWidth="1"/>
    <col min="6664" max="6664" width="10.140625" style="13" customWidth="1"/>
    <col min="6665" max="6665" width="9.7109375" style="13" customWidth="1"/>
    <col min="6666" max="6666" width="8.5703125" style="13" customWidth="1"/>
    <col min="6667" max="6667" width="8" style="13" customWidth="1"/>
    <col min="6668" max="6670" width="0" style="13" hidden="1" customWidth="1"/>
    <col min="6671" max="6671" width="9.140625" style="13" customWidth="1"/>
    <col min="6672" max="6916" width="9.140625" style="13"/>
    <col min="6917" max="6917" width="3.28515625" style="13" customWidth="1"/>
    <col min="6918" max="6918" width="37.42578125" style="13" customWidth="1"/>
    <col min="6919" max="6919" width="9.5703125" style="13" customWidth="1"/>
    <col min="6920" max="6920" width="10.140625" style="13" customWidth="1"/>
    <col min="6921" max="6921" width="9.7109375" style="13" customWidth="1"/>
    <col min="6922" max="6922" width="8.5703125" style="13" customWidth="1"/>
    <col min="6923" max="6923" width="8" style="13" customWidth="1"/>
    <col min="6924" max="6926" width="0" style="13" hidden="1" customWidth="1"/>
    <col min="6927" max="6927" width="9.140625" style="13" customWidth="1"/>
    <col min="6928" max="7172" width="9.140625" style="13"/>
    <col min="7173" max="7173" width="3.28515625" style="13" customWidth="1"/>
    <col min="7174" max="7174" width="37.42578125" style="13" customWidth="1"/>
    <col min="7175" max="7175" width="9.5703125" style="13" customWidth="1"/>
    <col min="7176" max="7176" width="10.140625" style="13" customWidth="1"/>
    <col min="7177" max="7177" width="9.7109375" style="13" customWidth="1"/>
    <col min="7178" max="7178" width="8.5703125" style="13" customWidth="1"/>
    <col min="7179" max="7179" width="8" style="13" customWidth="1"/>
    <col min="7180" max="7182" width="0" style="13" hidden="1" customWidth="1"/>
    <col min="7183" max="7183" width="9.140625" style="13" customWidth="1"/>
    <col min="7184" max="7428" width="9.140625" style="13"/>
    <col min="7429" max="7429" width="3.28515625" style="13" customWidth="1"/>
    <col min="7430" max="7430" width="37.42578125" style="13" customWidth="1"/>
    <col min="7431" max="7431" width="9.5703125" style="13" customWidth="1"/>
    <col min="7432" max="7432" width="10.140625" style="13" customWidth="1"/>
    <col min="7433" max="7433" width="9.7109375" style="13" customWidth="1"/>
    <col min="7434" max="7434" width="8.5703125" style="13" customWidth="1"/>
    <col min="7435" max="7435" width="8" style="13" customWidth="1"/>
    <col min="7436" max="7438" width="0" style="13" hidden="1" customWidth="1"/>
    <col min="7439" max="7439" width="9.140625" style="13" customWidth="1"/>
    <col min="7440" max="7684" width="9.140625" style="13"/>
    <col min="7685" max="7685" width="3.28515625" style="13" customWidth="1"/>
    <col min="7686" max="7686" width="37.42578125" style="13" customWidth="1"/>
    <col min="7687" max="7687" width="9.5703125" style="13" customWidth="1"/>
    <col min="7688" max="7688" width="10.140625" style="13" customWidth="1"/>
    <col min="7689" max="7689" width="9.7109375" style="13" customWidth="1"/>
    <col min="7690" max="7690" width="8.5703125" style="13" customWidth="1"/>
    <col min="7691" max="7691" width="8" style="13" customWidth="1"/>
    <col min="7692" max="7694" width="0" style="13" hidden="1" customWidth="1"/>
    <col min="7695" max="7695" width="9.140625" style="13" customWidth="1"/>
    <col min="7696" max="7940" width="9.140625" style="13"/>
    <col min="7941" max="7941" width="3.28515625" style="13" customWidth="1"/>
    <col min="7942" max="7942" width="37.42578125" style="13" customWidth="1"/>
    <col min="7943" max="7943" width="9.5703125" style="13" customWidth="1"/>
    <col min="7944" max="7944" width="10.140625" style="13" customWidth="1"/>
    <col min="7945" max="7945" width="9.7109375" style="13" customWidth="1"/>
    <col min="7946" max="7946" width="8.5703125" style="13" customWidth="1"/>
    <col min="7947" max="7947" width="8" style="13" customWidth="1"/>
    <col min="7948" max="7950" width="0" style="13" hidden="1" customWidth="1"/>
    <col min="7951" max="7951" width="9.140625" style="13" customWidth="1"/>
    <col min="7952" max="8196" width="9.140625" style="13"/>
    <col min="8197" max="8197" width="3.28515625" style="13" customWidth="1"/>
    <col min="8198" max="8198" width="37.42578125" style="13" customWidth="1"/>
    <col min="8199" max="8199" width="9.5703125" style="13" customWidth="1"/>
    <col min="8200" max="8200" width="10.140625" style="13" customWidth="1"/>
    <col min="8201" max="8201" width="9.7109375" style="13" customWidth="1"/>
    <col min="8202" max="8202" width="8.5703125" style="13" customWidth="1"/>
    <col min="8203" max="8203" width="8" style="13" customWidth="1"/>
    <col min="8204" max="8206" width="0" style="13" hidden="1" customWidth="1"/>
    <col min="8207" max="8207" width="9.140625" style="13" customWidth="1"/>
    <col min="8208" max="8452" width="9.140625" style="13"/>
    <col min="8453" max="8453" width="3.28515625" style="13" customWidth="1"/>
    <col min="8454" max="8454" width="37.42578125" style="13" customWidth="1"/>
    <col min="8455" max="8455" width="9.5703125" style="13" customWidth="1"/>
    <col min="8456" max="8456" width="10.140625" style="13" customWidth="1"/>
    <col min="8457" max="8457" width="9.7109375" style="13" customWidth="1"/>
    <col min="8458" max="8458" width="8.5703125" style="13" customWidth="1"/>
    <col min="8459" max="8459" width="8" style="13" customWidth="1"/>
    <col min="8460" max="8462" width="0" style="13" hidden="1" customWidth="1"/>
    <col min="8463" max="8463" width="9.140625" style="13" customWidth="1"/>
    <col min="8464" max="8708" width="9.140625" style="13"/>
    <col min="8709" max="8709" width="3.28515625" style="13" customWidth="1"/>
    <col min="8710" max="8710" width="37.42578125" style="13" customWidth="1"/>
    <col min="8711" max="8711" width="9.5703125" style="13" customWidth="1"/>
    <col min="8712" max="8712" width="10.140625" style="13" customWidth="1"/>
    <col min="8713" max="8713" width="9.7109375" style="13" customWidth="1"/>
    <col min="8714" max="8714" width="8.5703125" style="13" customWidth="1"/>
    <col min="8715" max="8715" width="8" style="13" customWidth="1"/>
    <col min="8716" max="8718" width="0" style="13" hidden="1" customWidth="1"/>
    <col min="8719" max="8719" width="9.140625" style="13" customWidth="1"/>
    <col min="8720" max="8964" width="9.140625" style="13"/>
    <col min="8965" max="8965" width="3.28515625" style="13" customWidth="1"/>
    <col min="8966" max="8966" width="37.42578125" style="13" customWidth="1"/>
    <col min="8967" max="8967" width="9.5703125" style="13" customWidth="1"/>
    <col min="8968" max="8968" width="10.140625" style="13" customWidth="1"/>
    <col min="8969" max="8969" width="9.7109375" style="13" customWidth="1"/>
    <col min="8970" max="8970" width="8.5703125" style="13" customWidth="1"/>
    <col min="8971" max="8971" width="8" style="13" customWidth="1"/>
    <col min="8972" max="8974" width="0" style="13" hidden="1" customWidth="1"/>
    <col min="8975" max="8975" width="9.140625" style="13" customWidth="1"/>
    <col min="8976" max="9220" width="9.140625" style="13"/>
    <col min="9221" max="9221" width="3.28515625" style="13" customWidth="1"/>
    <col min="9222" max="9222" width="37.42578125" style="13" customWidth="1"/>
    <col min="9223" max="9223" width="9.5703125" style="13" customWidth="1"/>
    <col min="9224" max="9224" width="10.140625" style="13" customWidth="1"/>
    <col min="9225" max="9225" width="9.7109375" style="13" customWidth="1"/>
    <col min="9226" max="9226" width="8.5703125" style="13" customWidth="1"/>
    <col min="9227" max="9227" width="8" style="13" customWidth="1"/>
    <col min="9228" max="9230" width="0" style="13" hidden="1" customWidth="1"/>
    <col min="9231" max="9231" width="9.140625" style="13" customWidth="1"/>
    <col min="9232" max="9476" width="9.140625" style="13"/>
    <col min="9477" max="9477" width="3.28515625" style="13" customWidth="1"/>
    <col min="9478" max="9478" width="37.42578125" style="13" customWidth="1"/>
    <col min="9479" max="9479" width="9.5703125" style="13" customWidth="1"/>
    <col min="9480" max="9480" width="10.140625" style="13" customWidth="1"/>
    <col min="9481" max="9481" width="9.7109375" style="13" customWidth="1"/>
    <col min="9482" max="9482" width="8.5703125" style="13" customWidth="1"/>
    <col min="9483" max="9483" width="8" style="13" customWidth="1"/>
    <col min="9484" max="9486" width="0" style="13" hidden="1" customWidth="1"/>
    <col min="9487" max="9487" width="9.140625" style="13" customWidth="1"/>
    <col min="9488" max="9732" width="9.140625" style="13"/>
    <col min="9733" max="9733" width="3.28515625" style="13" customWidth="1"/>
    <col min="9734" max="9734" width="37.42578125" style="13" customWidth="1"/>
    <col min="9735" max="9735" width="9.5703125" style="13" customWidth="1"/>
    <col min="9736" max="9736" width="10.140625" style="13" customWidth="1"/>
    <col min="9737" max="9737" width="9.7109375" style="13" customWidth="1"/>
    <col min="9738" max="9738" width="8.5703125" style="13" customWidth="1"/>
    <col min="9739" max="9739" width="8" style="13" customWidth="1"/>
    <col min="9740" max="9742" width="0" style="13" hidden="1" customWidth="1"/>
    <col min="9743" max="9743" width="9.140625" style="13" customWidth="1"/>
    <col min="9744" max="9988" width="9.140625" style="13"/>
    <col min="9989" max="9989" width="3.28515625" style="13" customWidth="1"/>
    <col min="9990" max="9990" width="37.42578125" style="13" customWidth="1"/>
    <col min="9991" max="9991" width="9.5703125" style="13" customWidth="1"/>
    <col min="9992" max="9992" width="10.140625" style="13" customWidth="1"/>
    <col min="9993" max="9993" width="9.7109375" style="13" customWidth="1"/>
    <col min="9994" max="9994" width="8.5703125" style="13" customWidth="1"/>
    <col min="9995" max="9995" width="8" style="13" customWidth="1"/>
    <col min="9996" max="9998" width="0" style="13" hidden="1" customWidth="1"/>
    <col min="9999" max="9999" width="9.140625" style="13" customWidth="1"/>
    <col min="10000" max="10244" width="9.140625" style="13"/>
    <col min="10245" max="10245" width="3.28515625" style="13" customWidth="1"/>
    <col min="10246" max="10246" width="37.42578125" style="13" customWidth="1"/>
    <col min="10247" max="10247" width="9.5703125" style="13" customWidth="1"/>
    <col min="10248" max="10248" width="10.140625" style="13" customWidth="1"/>
    <col min="10249" max="10249" width="9.7109375" style="13" customWidth="1"/>
    <col min="10250" max="10250" width="8.5703125" style="13" customWidth="1"/>
    <col min="10251" max="10251" width="8" style="13" customWidth="1"/>
    <col min="10252" max="10254" width="0" style="13" hidden="1" customWidth="1"/>
    <col min="10255" max="10255" width="9.140625" style="13" customWidth="1"/>
    <col min="10256" max="10500" width="9.140625" style="13"/>
    <col min="10501" max="10501" width="3.28515625" style="13" customWidth="1"/>
    <col min="10502" max="10502" width="37.42578125" style="13" customWidth="1"/>
    <col min="10503" max="10503" width="9.5703125" style="13" customWidth="1"/>
    <col min="10504" max="10504" width="10.140625" style="13" customWidth="1"/>
    <col min="10505" max="10505" width="9.7109375" style="13" customWidth="1"/>
    <col min="10506" max="10506" width="8.5703125" style="13" customWidth="1"/>
    <col min="10507" max="10507" width="8" style="13" customWidth="1"/>
    <col min="10508" max="10510" width="0" style="13" hidden="1" customWidth="1"/>
    <col min="10511" max="10511" width="9.140625" style="13" customWidth="1"/>
    <col min="10512" max="10756" width="9.140625" style="13"/>
    <col min="10757" max="10757" width="3.28515625" style="13" customWidth="1"/>
    <col min="10758" max="10758" width="37.42578125" style="13" customWidth="1"/>
    <col min="10759" max="10759" width="9.5703125" style="13" customWidth="1"/>
    <col min="10760" max="10760" width="10.140625" style="13" customWidth="1"/>
    <col min="10761" max="10761" width="9.7109375" style="13" customWidth="1"/>
    <col min="10762" max="10762" width="8.5703125" style="13" customWidth="1"/>
    <col min="10763" max="10763" width="8" style="13" customWidth="1"/>
    <col min="10764" max="10766" width="0" style="13" hidden="1" customWidth="1"/>
    <col min="10767" max="10767" width="9.140625" style="13" customWidth="1"/>
    <col min="10768" max="11012" width="9.140625" style="13"/>
    <col min="11013" max="11013" width="3.28515625" style="13" customWidth="1"/>
    <col min="11014" max="11014" width="37.42578125" style="13" customWidth="1"/>
    <col min="11015" max="11015" width="9.5703125" style="13" customWidth="1"/>
    <col min="11016" max="11016" width="10.140625" style="13" customWidth="1"/>
    <col min="11017" max="11017" width="9.7109375" style="13" customWidth="1"/>
    <col min="11018" max="11018" width="8.5703125" style="13" customWidth="1"/>
    <col min="11019" max="11019" width="8" style="13" customWidth="1"/>
    <col min="11020" max="11022" width="0" style="13" hidden="1" customWidth="1"/>
    <col min="11023" max="11023" width="9.140625" style="13" customWidth="1"/>
    <col min="11024" max="11268" width="9.140625" style="13"/>
    <col min="11269" max="11269" width="3.28515625" style="13" customWidth="1"/>
    <col min="11270" max="11270" width="37.42578125" style="13" customWidth="1"/>
    <col min="11271" max="11271" width="9.5703125" style="13" customWidth="1"/>
    <col min="11272" max="11272" width="10.140625" style="13" customWidth="1"/>
    <col min="11273" max="11273" width="9.7109375" style="13" customWidth="1"/>
    <col min="11274" max="11274" width="8.5703125" style="13" customWidth="1"/>
    <col min="11275" max="11275" width="8" style="13" customWidth="1"/>
    <col min="11276" max="11278" width="0" style="13" hidden="1" customWidth="1"/>
    <col min="11279" max="11279" width="9.140625" style="13" customWidth="1"/>
    <col min="11280" max="11524" width="9.140625" style="13"/>
    <col min="11525" max="11525" width="3.28515625" style="13" customWidth="1"/>
    <col min="11526" max="11526" width="37.42578125" style="13" customWidth="1"/>
    <col min="11527" max="11527" width="9.5703125" style="13" customWidth="1"/>
    <col min="11528" max="11528" width="10.140625" style="13" customWidth="1"/>
    <col min="11529" max="11529" width="9.7109375" style="13" customWidth="1"/>
    <col min="11530" max="11530" width="8.5703125" style="13" customWidth="1"/>
    <col min="11531" max="11531" width="8" style="13" customWidth="1"/>
    <col min="11532" max="11534" width="0" style="13" hidden="1" customWidth="1"/>
    <col min="11535" max="11535" width="9.140625" style="13" customWidth="1"/>
    <col min="11536" max="11780" width="9.140625" style="13"/>
    <col min="11781" max="11781" width="3.28515625" style="13" customWidth="1"/>
    <col min="11782" max="11782" width="37.42578125" style="13" customWidth="1"/>
    <col min="11783" max="11783" width="9.5703125" style="13" customWidth="1"/>
    <col min="11784" max="11784" width="10.140625" style="13" customWidth="1"/>
    <col min="11785" max="11785" width="9.7109375" style="13" customWidth="1"/>
    <col min="11786" max="11786" width="8.5703125" style="13" customWidth="1"/>
    <col min="11787" max="11787" width="8" style="13" customWidth="1"/>
    <col min="11788" max="11790" width="0" style="13" hidden="1" customWidth="1"/>
    <col min="11791" max="11791" width="9.140625" style="13" customWidth="1"/>
    <col min="11792" max="12036" width="9.140625" style="13"/>
    <col min="12037" max="12037" width="3.28515625" style="13" customWidth="1"/>
    <col min="12038" max="12038" width="37.42578125" style="13" customWidth="1"/>
    <col min="12039" max="12039" width="9.5703125" style="13" customWidth="1"/>
    <col min="12040" max="12040" width="10.140625" style="13" customWidth="1"/>
    <col min="12041" max="12041" width="9.7109375" style="13" customWidth="1"/>
    <col min="12042" max="12042" width="8.5703125" style="13" customWidth="1"/>
    <col min="12043" max="12043" width="8" style="13" customWidth="1"/>
    <col min="12044" max="12046" width="0" style="13" hidden="1" customWidth="1"/>
    <col min="12047" max="12047" width="9.140625" style="13" customWidth="1"/>
    <col min="12048" max="12292" width="9.140625" style="13"/>
    <col min="12293" max="12293" width="3.28515625" style="13" customWidth="1"/>
    <col min="12294" max="12294" width="37.42578125" style="13" customWidth="1"/>
    <col min="12295" max="12295" width="9.5703125" style="13" customWidth="1"/>
    <col min="12296" max="12296" width="10.140625" style="13" customWidth="1"/>
    <col min="12297" max="12297" width="9.7109375" style="13" customWidth="1"/>
    <col min="12298" max="12298" width="8.5703125" style="13" customWidth="1"/>
    <col min="12299" max="12299" width="8" style="13" customWidth="1"/>
    <col min="12300" max="12302" width="0" style="13" hidden="1" customWidth="1"/>
    <col min="12303" max="12303" width="9.140625" style="13" customWidth="1"/>
    <col min="12304" max="12548" width="9.140625" style="13"/>
    <col min="12549" max="12549" width="3.28515625" style="13" customWidth="1"/>
    <col min="12550" max="12550" width="37.42578125" style="13" customWidth="1"/>
    <col min="12551" max="12551" width="9.5703125" style="13" customWidth="1"/>
    <col min="12552" max="12552" width="10.140625" style="13" customWidth="1"/>
    <col min="12553" max="12553" width="9.7109375" style="13" customWidth="1"/>
    <col min="12554" max="12554" width="8.5703125" style="13" customWidth="1"/>
    <col min="12555" max="12555" width="8" style="13" customWidth="1"/>
    <col min="12556" max="12558" width="0" style="13" hidden="1" customWidth="1"/>
    <col min="12559" max="12559" width="9.140625" style="13" customWidth="1"/>
    <col min="12560" max="12804" width="9.140625" style="13"/>
    <col min="12805" max="12805" width="3.28515625" style="13" customWidth="1"/>
    <col min="12806" max="12806" width="37.42578125" style="13" customWidth="1"/>
    <col min="12807" max="12807" width="9.5703125" style="13" customWidth="1"/>
    <col min="12808" max="12808" width="10.140625" style="13" customWidth="1"/>
    <col min="12809" max="12809" width="9.7109375" style="13" customWidth="1"/>
    <col min="12810" max="12810" width="8.5703125" style="13" customWidth="1"/>
    <col min="12811" max="12811" width="8" style="13" customWidth="1"/>
    <col min="12812" max="12814" width="0" style="13" hidden="1" customWidth="1"/>
    <col min="12815" max="12815" width="9.140625" style="13" customWidth="1"/>
    <col min="12816" max="13060" width="9.140625" style="13"/>
    <col min="13061" max="13061" width="3.28515625" style="13" customWidth="1"/>
    <col min="13062" max="13062" width="37.42578125" style="13" customWidth="1"/>
    <col min="13063" max="13063" width="9.5703125" style="13" customWidth="1"/>
    <col min="13064" max="13064" width="10.140625" style="13" customWidth="1"/>
    <col min="13065" max="13065" width="9.7109375" style="13" customWidth="1"/>
    <col min="13066" max="13066" width="8.5703125" style="13" customWidth="1"/>
    <col min="13067" max="13067" width="8" style="13" customWidth="1"/>
    <col min="13068" max="13070" width="0" style="13" hidden="1" customWidth="1"/>
    <col min="13071" max="13071" width="9.140625" style="13" customWidth="1"/>
    <col min="13072" max="13316" width="9.140625" style="13"/>
    <col min="13317" max="13317" width="3.28515625" style="13" customWidth="1"/>
    <col min="13318" max="13318" width="37.42578125" style="13" customWidth="1"/>
    <col min="13319" max="13319" width="9.5703125" style="13" customWidth="1"/>
    <col min="13320" max="13320" width="10.140625" style="13" customWidth="1"/>
    <col min="13321" max="13321" width="9.7109375" style="13" customWidth="1"/>
    <col min="13322" max="13322" width="8.5703125" style="13" customWidth="1"/>
    <col min="13323" max="13323" width="8" style="13" customWidth="1"/>
    <col min="13324" max="13326" width="0" style="13" hidden="1" customWidth="1"/>
    <col min="13327" max="13327" width="9.140625" style="13" customWidth="1"/>
    <col min="13328" max="13572" width="9.140625" style="13"/>
    <col min="13573" max="13573" width="3.28515625" style="13" customWidth="1"/>
    <col min="13574" max="13574" width="37.42578125" style="13" customWidth="1"/>
    <col min="13575" max="13575" width="9.5703125" style="13" customWidth="1"/>
    <col min="13576" max="13576" width="10.140625" style="13" customWidth="1"/>
    <col min="13577" max="13577" width="9.7109375" style="13" customWidth="1"/>
    <col min="13578" max="13578" width="8.5703125" style="13" customWidth="1"/>
    <col min="13579" max="13579" width="8" style="13" customWidth="1"/>
    <col min="13580" max="13582" width="0" style="13" hidden="1" customWidth="1"/>
    <col min="13583" max="13583" width="9.140625" style="13" customWidth="1"/>
    <col min="13584" max="13828" width="9.140625" style="13"/>
    <col min="13829" max="13829" width="3.28515625" style="13" customWidth="1"/>
    <col min="13830" max="13830" width="37.42578125" style="13" customWidth="1"/>
    <col min="13831" max="13831" width="9.5703125" style="13" customWidth="1"/>
    <col min="13832" max="13832" width="10.140625" style="13" customWidth="1"/>
    <col min="13833" max="13833" width="9.7109375" style="13" customWidth="1"/>
    <col min="13834" max="13834" width="8.5703125" style="13" customWidth="1"/>
    <col min="13835" max="13835" width="8" style="13" customWidth="1"/>
    <col min="13836" max="13838" width="0" style="13" hidden="1" customWidth="1"/>
    <col min="13839" max="13839" width="9.140625" style="13" customWidth="1"/>
    <col min="13840" max="14084" width="9.140625" style="13"/>
    <col min="14085" max="14085" width="3.28515625" style="13" customWidth="1"/>
    <col min="14086" max="14086" width="37.42578125" style="13" customWidth="1"/>
    <col min="14087" max="14087" width="9.5703125" style="13" customWidth="1"/>
    <col min="14088" max="14088" width="10.140625" style="13" customWidth="1"/>
    <col min="14089" max="14089" width="9.7109375" style="13" customWidth="1"/>
    <col min="14090" max="14090" width="8.5703125" style="13" customWidth="1"/>
    <col min="14091" max="14091" width="8" style="13" customWidth="1"/>
    <col min="14092" max="14094" width="0" style="13" hidden="1" customWidth="1"/>
    <col min="14095" max="14095" width="9.140625" style="13" customWidth="1"/>
    <col min="14096" max="14340" width="9.140625" style="13"/>
    <col min="14341" max="14341" width="3.28515625" style="13" customWidth="1"/>
    <col min="14342" max="14342" width="37.42578125" style="13" customWidth="1"/>
    <col min="14343" max="14343" width="9.5703125" style="13" customWidth="1"/>
    <col min="14344" max="14344" width="10.140625" style="13" customWidth="1"/>
    <col min="14345" max="14345" width="9.7109375" style="13" customWidth="1"/>
    <col min="14346" max="14346" width="8.5703125" style="13" customWidth="1"/>
    <col min="14347" max="14347" width="8" style="13" customWidth="1"/>
    <col min="14348" max="14350" width="0" style="13" hidden="1" customWidth="1"/>
    <col min="14351" max="14351" width="9.140625" style="13" customWidth="1"/>
    <col min="14352" max="14596" width="9.140625" style="13"/>
    <col min="14597" max="14597" width="3.28515625" style="13" customWidth="1"/>
    <col min="14598" max="14598" width="37.42578125" style="13" customWidth="1"/>
    <col min="14599" max="14599" width="9.5703125" style="13" customWidth="1"/>
    <col min="14600" max="14600" width="10.140625" style="13" customWidth="1"/>
    <col min="14601" max="14601" width="9.7109375" style="13" customWidth="1"/>
    <col min="14602" max="14602" width="8.5703125" style="13" customWidth="1"/>
    <col min="14603" max="14603" width="8" style="13" customWidth="1"/>
    <col min="14604" max="14606" width="0" style="13" hidden="1" customWidth="1"/>
    <col min="14607" max="14607" width="9.140625" style="13" customWidth="1"/>
    <col min="14608" max="14852" width="9.140625" style="13"/>
    <col min="14853" max="14853" width="3.28515625" style="13" customWidth="1"/>
    <col min="14854" max="14854" width="37.42578125" style="13" customWidth="1"/>
    <col min="14855" max="14855" width="9.5703125" style="13" customWidth="1"/>
    <col min="14856" max="14856" width="10.140625" style="13" customWidth="1"/>
    <col min="14857" max="14857" width="9.7109375" style="13" customWidth="1"/>
    <col min="14858" max="14858" width="8.5703125" style="13" customWidth="1"/>
    <col min="14859" max="14859" width="8" style="13" customWidth="1"/>
    <col min="14860" max="14862" width="0" style="13" hidden="1" customWidth="1"/>
    <col min="14863" max="14863" width="9.140625" style="13" customWidth="1"/>
    <col min="14864" max="15108" width="9.140625" style="13"/>
    <col min="15109" max="15109" width="3.28515625" style="13" customWidth="1"/>
    <col min="15110" max="15110" width="37.42578125" style="13" customWidth="1"/>
    <col min="15111" max="15111" width="9.5703125" style="13" customWidth="1"/>
    <col min="15112" max="15112" width="10.140625" style="13" customWidth="1"/>
    <col min="15113" max="15113" width="9.7109375" style="13" customWidth="1"/>
    <col min="15114" max="15114" width="8.5703125" style="13" customWidth="1"/>
    <col min="15115" max="15115" width="8" style="13" customWidth="1"/>
    <col min="15116" max="15118" width="0" style="13" hidden="1" customWidth="1"/>
    <col min="15119" max="15119" width="9.140625" style="13" customWidth="1"/>
    <col min="15120" max="15364" width="9.140625" style="13"/>
    <col min="15365" max="15365" width="3.28515625" style="13" customWidth="1"/>
    <col min="15366" max="15366" width="37.42578125" style="13" customWidth="1"/>
    <col min="15367" max="15367" width="9.5703125" style="13" customWidth="1"/>
    <col min="15368" max="15368" width="10.140625" style="13" customWidth="1"/>
    <col min="15369" max="15369" width="9.7109375" style="13" customWidth="1"/>
    <col min="15370" max="15370" width="8.5703125" style="13" customWidth="1"/>
    <col min="15371" max="15371" width="8" style="13" customWidth="1"/>
    <col min="15372" max="15374" width="0" style="13" hidden="1" customWidth="1"/>
    <col min="15375" max="15375" width="9.140625" style="13" customWidth="1"/>
    <col min="15376" max="15620" width="9.140625" style="13"/>
    <col min="15621" max="15621" width="3.28515625" style="13" customWidth="1"/>
    <col min="15622" max="15622" width="37.42578125" style="13" customWidth="1"/>
    <col min="15623" max="15623" width="9.5703125" style="13" customWidth="1"/>
    <col min="15624" max="15624" width="10.140625" style="13" customWidth="1"/>
    <col min="15625" max="15625" width="9.7109375" style="13" customWidth="1"/>
    <col min="15626" max="15626" width="8.5703125" style="13" customWidth="1"/>
    <col min="15627" max="15627" width="8" style="13" customWidth="1"/>
    <col min="15628" max="15630" width="0" style="13" hidden="1" customWidth="1"/>
    <col min="15631" max="15631" width="9.140625" style="13" customWidth="1"/>
    <col min="15632" max="15876" width="9.140625" style="13"/>
    <col min="15877" max="15877" width="3.28515625" style="13" customWidth="1"/>
    <col min="15878" max="15878" width="37.42578125" style="13" customWidth="1"/>
    <col min="15879" max="15879" width="9.5703125" style="13" customWidth="1"/>
    <col min="15880" max="15880" width="10.140625" style="13" customWidth="1"/>
    <col min="15881" max="15881" width="9.7109375" style="13" customWidth="1"/>
    <col min="15882" max="15882" width="8.5703125" style="13" customWidth="1"/>
    <col min="15883" max="15883" width="8" style="13" customWidth="1"/>
    <col min="15884" max="15886" width="0" style="13" hidden="1" customWidth="1"/>
    <col min="15887" max="15887" width="9.140625" style="13" customWidth="1"/>
    <col min="15888" max="16132" width="9.140625" style="13"/>
    <col min="16133" max="16133" width="3.28515625" style="13" customWidth="1"/>
    <col min="16134" max="16134" width="37.42578125" style="13" customWidth="1"/>
    <col min="16135" max="16135" width="9.5703125" style="13" customWidth="1"/>
    <col min="16136" max="16136" width="10.140625" style="13" customWidth="1"/>
    <col min="16137" max="16137" width="9.7109375" style="13" customWidth="1"/>
    <col min="16138" max="16138" width="8.5703125" style="13" customWidth="1"/>
    <col min="16139" max="16139" width="8" style="13" customWidth="1"/>
    <col min="16140" max="16142" width="0" style="13" hidden="1" customWidth="1"/>
    <col min="16143" max="16143" width="9.140625" style="13" customWidth="1"/>
    <col min="16144" max="16384" width="9.140625" style="13"/>
  </cols>
  <sheetData>
    <row r="2" spans="1:15" x14ac:dyDescent="0.25">
      <c r="A2" s="305" t="s">
        <v>328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78"/>
    </row>
    <row r="3" spans="1:15" x14ac:dyDescent="0.25">
      <c r="A3" s="305" t="s">
        <v>308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104"/>
      <c r="N3" s="104"/>
      <c r="O3" s="104"/>
    </row>
    <row r="4" spans="1:15" x14ac:dyDescent="0.25">
      <c r="A4" s="305" t="s">
        <v>381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78"/>
    </row>
    <row r="5" spans="1:15" x14ac:dyDescent="0.25">
      <c r="A5" s="101"/>
      <c r="B5" s="101"/>
      <c r="C5" s="101"/>
      <c r="D5" s="101"/>
      <c r="E5" s="101"/>
      <c r="F5" s="263"/>
      <c r="G5" s="263"/>
      <c r="H5" s="233"/>
      <c r="I5" s="101"/>
      <c r="J5" s="101"/>
      <c r="K5" s="101"/>
      <c r="L5" s="78"/>
    </row>
    <row r="6" spans="1:15" x14ac:dyDescent="0.25">
      <c r="A6" s="101"/>
      <c r="B6" s="101"/>
      <c r="C6" s="101"/>
      <c r="D6" s="101"/>
      <c r="E6" s="101"/>
      <c r="F6" s="263"/>
      <c r="G6" s="263"/>
      <c r="H6" s="233"/>
      <c r="I6" s="101"/>
      <c r="J6" s="101"/>
      <c r="K6" s="101"/>
      <c r="L6" s="78"/>
    </row>
    <row r="7" spans="1:15" x14ac:dyDescent="0.25">
      <c r="A7" s="306" t="s">
        <v>309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102"/>
      <c r="O7" s="76"/>
    </row>
    <row r="8" spans="1:15" x14ac:dyDescent="0.25">
      <c r="A8" s="102"/>
      <c r="B8" s="102"/>
      <c r="C8" s="102"/>
      <c r="D8" s="102"/>
      <c r="E8" s="102"/>
      <c r="F8" s="264"/>
      <c r="G8" s="264"/>
      <c r="H8" s="234"/>
      <c r="I8" s="102"/>
      <c r="J8" s="269" t="s">
        <v>147</v>
      </c>
      <c r="K8" s="102"/>
      <c r="L8" s="102"/>
      <c r="M8" s="102"/>
      <c r="N8" s="102"/>
      <c r="O8" s="76"/>
    </row>
    <row r="9" spans="1:15" ht="18" customHeight="1" x14ac:dyDescent="0.25">
      <c r="A9" s="307" t="s">
        <v>0</v>
      </c>
      <c r="B9" s="307" t="s">
        <v>20</v>
      </c>
      <c r="C9" s="307" t="s">
        <v>60</v>
      </c>
      <c r="D9" s="312" t="s">
        <v>1</v>
      </c>
      <c r="E9" s="302" t="s">
        <v>297</v>
      </c>
      <c r="F9" s="302" t="s">
        <v>379</v>
      </c>
      <c r="G9" s="302" t="s">
        <v>330</v>
      </c>
      <c r="H9" s="302" t="s">
        <v>380</v>
      </c>
      <c r="I9" s="302" t="s">
        <v>298</v>
      </c>
      <c r="J9" s="302" t="s">
        <v>299</v>
      </c>
      <c r="K9" s="302" t="s">
        <v>300</v>
      </c>
      <c r="L9" s="44"/>
      <c r="M9" s="45"/>
      <c r="N9" s="46"/>
      <c r="O9" s="46"/>
    </row>
    <row r="10" spans="1:15" x14ac:dyDescent="0.25">
      <c r="A10" s="308"/>
      <c r="B10" s="310"/>
      <c r="C10" s="310"/>
      <c r="D10" s="313"/>
      <c r="E10" s="303"/>
      <c r="F10" s="303"/>
      <c r="G10" s="303"/>
      <c r="H10" s="303"/>
      <c r="I10" s="303"/>
      <c r="J10" s="303"/>
      <c r="K10" s="303"/>
      <c r="L10" s="47"/>
      <c r="M10" s="48"/>
      <c r="N10" s="46"/>
      <c r="O10" s="46"/>
    </row>
    <row r="11" spans="1:15" ht="62.25" customHeight="1" x14ac:dyDescent="0.25">
      <c r="A11" s="309"/>
      <c r="B11" s="311"/>
      <c r="C11" s="311"/>
      <c r="D11" s="314"/>
      <c r="E11" s="304"/>
      <c r="F11" s="304"/>
      <c r="G11" s="304"/>
      <c r="H11" s="304"/>
      <c r="I11" s="304"/>
      <c r="J11" s="304"/>
      <c r="K11" s="304"/>
      <c r="L11" s="45"/>
      <c r="M11" s="49"/>
      <c r="N11" s="46"/>
      <c r="O11" s="46"/>
    </row>
    <row r="12" spans="1:15" x14ac:dyDescent="0.25">
      <c r="A12" s="50" t="s">
        <v>3</v>
      </c>
      <c r="B12" s="50" t="s">
        <v>4</v>
      </c>
      <c r="C12" s="50" t="s">
        <v>5</v>
      </c>
      <c r="D12" s="51" t="s">
        <v>6</v>
      </c>
      <c r="E12" s="51" t="s">
        <v>7</v>
      </c>
      <c r="F12" s="51" t="s">
        <v>8</v>
      </c>
      <c r="G12" s="51" t="s">
        <v>9</v>
      </c>
      <c r="H12" s="51" t="s">
        <v>10</v>
      </c>
      <c r="I12" s="51" t="s">
        <v>23</v>
      </c>
      <c r="J12" s="51" t="s">
        <v>52</v>
      </c>
      <c r="K12" s="51" t="s">
        <v>53</v>
      </c>
      <c r="L12" s="49"/>
      <c r="M12" s="49"/>
      <c r="N12" s="46"/>
      <c r="O12" s="46"/>
    </row>
    <row r="13" spans="1:15" x14ac:dyDescent="0.25">
      <c r="A13" s="50">
        <v>1</v>
      </c>
      <c r="B13" s="50"/>
      <c r="C13" s="50">
        <v>1</v>
      </c>
      <c r="D13" s="53" t="s">
        <v>118</v>
      </c>
      <c r="E13" s="54">
        <v>109961</v>
      </c>
      <c r="F13" s="54">
        <v>111485</v>
      </c>
      <c r="G13" s="54">
        <v>2355</v>
      </c>
      <c r="H13" s="54">
        <v>113840</v>
      </c>
      <c r="I13" s="54">
        <v>59129</v>
      </c>
      <c r="J13" s="54">
        <v>54711</v>
      </c>
      <c r="K13" s="54">
        <v>0</v>
      </c>
      <c r="L13" s="49"/>
      <c r="M13" s="49"/>
      <c r="N13" s="46"/>
      <c r="O13" s="46"/>
    </row>
    <row r="14" spans="1:15" x14ac:dyDescent="0.25">
      <c r="A14" s="50">
        <v>2</v>
      </c>
      <c r="B14" s="50"/>
      <c r="C14" s="50">
        <v>2</v>
      </c>
      <c r="D14" s="52" t="s">
        <v>117</v>
      </c>
      <c r="E14" s="54">
        <v>17444</v>
      </c>
      <c r="F14" s="54">
        <v>20455</v>
      </c>
      <c r="G14" s="54">
        <v>751</v>
      </c>
      <c r="H14" s="54">
        <v>21206</v>
      </c>
      <c r="I14" s="54">
        <v>18195</v>
      </c>
      <c r="J14" s="54">
        <v>3011</v>
      </c>
      <c r="K14" s="54"/>
      <c r="L14" s="49"/>
      <c r="M14" s="49"/>
      <c r="N14" s="46"/>
      <c r="O14" s="46"/>
    </row>
    <row r="15" spans="1:15" x14ac:dyDescent="0.25">
      <c r="A15" s="50">
        <v>3</v>
      </c>
      <c r="B15" s="50">
        <v>1</v>
      </c>
      <c r="C15" s="50"/>
      <c r="D15" s="58" t="s">
        <v>119</v>
      </c>
      <c r="E15" s="54">
        <f t="shared" ref="E15:K15" si="0">SUM(E13:E14)</f>
        <v>127405</v>
      </c>
      <c r="F15" s="54">
        <f t="shared" ref="F15:G15" si="1">SUM(F13:F14)</f>
        <v>131940</v>
      </c>
      <c r="G15" s="54">
        <f t="shared" si="1"/>
        <v>3106</v>
      </c>
      <c r="H15" s="54">
        <f t="shared" ref="H15" si="2">SUM(H13:H14)</f>
        <v>135046</v>
      </c>
      <c r="I15" s="54">
        <f t="shared" si="0"/>
        <v>77324</v>
      </c>
      <c r="J15" s="54">
        <f t="shared" si="0"/>
        <v>57722</v>
      </c>
      <c r="K15" s="54">
        <f t="shared" si="0"/>
        <v>0</v>
      </c>
      <c r="L15" s="49"/>
      <c r="M15" s="49"/>
      <c r="N15" s="46"/>
      <c r="O15" s="46"/>
    </row>
    <row r="16" spans="1:15" x14ac:dyDescent="0.25">
      <c r="A16" s="50">
        <v>4</v>
      </c>
      <c r="B16" s="50"/>
      <c r="C16" s="50">
        <v>1</v>
      </c>
      <c r="D16" s="58" t="s">
        <v>121</v>
      </c>
      <c r="E16" s="54">
        <f t="shared" ref="E16:K16" si="3">SUM(E17:E18)</f>
        <v>9295</v>
      </c>
      <c r="F16" s="54">
        <f t="shared" si="3"/>
        <v>9295</v>
      </c>
      <c r="G16" s="54">
        <f t="shared" si="3"/>
        <v>-970</v>
      </c>
      <c r="H16" s="54">
        <f t="shared" si="3"/>
        <v>8325</v>
      </c>
      <c r="I16" s="54">
        <f t="shared" ref="I16" si="4">SUM(I17:I18)</f>
        <v>8325</v>
      </c>
      <c r="J16" s="54">
        <f t="shared" si="3"/>
        <v>0</v>
      </c>
      <c r="K16" s="54">
        <f t="shared" si="3"/>
        <v>0</v>
      </c>
      <c r="L16" s="49"/>
      <c r="M16" s="49"/>
      <c r="N16" s="46"/>
      <c r="O16" s="46"/>
    </row>
    <row r="17" spans="1:15" x14ac:dyDescent="0.25">
      <c r="A17" s="50">
        <v>5</v>
      </c>
      <c r="B17" s="50"/>
      <c r="C17" s="50"/>
      <c r="D17" s="53" t="s">
        <v>87</v>
      </c>
      <c r="E17" s="54">
        <v>4767</v>
      </c>
      <c r="F17" s="54">
        <v>4767</v>
      </c>
      <c r="G17" s="54">
        <v>-542</v>
      </c>
      <c r="H17" s="54">
        <v>4225</v>
      </c>
      <c r="I17" s="54">
        <v>4225</v>
      </c>
      <c r="J17" s="54"/>
      <c r="K17" s="54"/>
      <c r="L17" s="49"/>
      <c r="M17" s="49"/>
      <c r="N17" s="46"/>
      <c r="O17" s="46"/>
    </row>
    <row r="18" spans="1:15" x14ac:dyDescent="0.25">
      <c r="A18" s="50">
        <v>6</v>
      </c>
      <c r="B18" s="50"/>
      <c r="C18" s="50"/>
      <c r="D18" s="55" t="s">
        <v>24</v>
      </c>
      <c r="E18" s="54">
        <v>4528</v>
      </c>
      <c r="F18" s="54">
        <v>4528</v>
      </c>
      <c r="G18" s="54">
        <v>-428</v>
      </c>
      <c r="H18" s="54">
        <v>4100</v>
      </c>
      <c r="I18" s="54">
        <v>4100</v>
      </c>
      <c r="J18" s="54"/>
      <c r="K18" s="54"/>
      <c r="L18" s="49"/>
      <c r="M18" s="49"/>
      <c r="N18" s="46"/>
      <c r="O18" s="46"/>
    </row>
    <row r="19" spans="1:15" x14ac:dyDescent="0.25">
      <c r="A19" s="50">
        <v>7</v>
      </c>
      <c r="B19" s="50"/>
      <c r="C19" s="50">
        <v>2</v>
      </c>
      <c r="D19" s="55" t="s">
        <v>122</v>
      </c>
      <c r="E19" s="54">
        <v>30852</v>
      </c>
      <c r="F19" s="54">
        <v>30852</v>
      </c>
      <c r="G19" s="54">
        <v>-3552</v>
      </c>
      <c r="H19" s="54">
        <v>27300</v>
      </c>
      <c r="I19" s="54">
        <v>25255</v>
      </c>
      <c r="J19" s="54">
        <v>0</v>
      </c>
      <c r="K19" s="54">
        <v>2045</v>
      </c>
      <c r="L19" s="49"/>
      <c r="M19" s="49"/>
      <c r="N19" s="46"/>
      <c r="O19" s="46"/>
    </row>
    <row r="20" spans="1:15" x14ac:dyDescent="0.25">
      <c r="A20" s="50">
        <v>8</v>
      </c>
      <c r="B20" s="50"/>
      <c r="C20" s="50"/>
      <c r="D20" s="55" t="s">
        <v>25</v>
      </c>
      <c r="E20" s="54">
        <v>30852</v>
      </c>
      <c r="F20" s="54">
        <v>30852</v>
      </c>
      <c r="G20" s="54">
        <v>-3552</v>
      </c>
      <c r="H20" s="54">
        <v>27300</v>
      </c>
      <c r="I20" s="54">
        <v>25255</v>
      </c>
      <c r="J20" s="54">
        <v>0</v>
      </c>
      <c r="K20" s="54">
        <v>2045</v>
      </c>
      <c r="L20" s="49"/>
      <c r="M20" s="49"/>
      <c r="N20" s="46"/>
      <c r="O20" s="46"/>
    </row>
    <row r="21" spans="1:15" x14ac:dyDescent="0.25">
      <c r="A21" s="50">
        <v>9</v>
      </c>
      <c r="B21" s="50"/>
      <c r="C21" s="50">
        <v>3</v>
      </c>
      <c r="D21" s="53" t="s">
        <v>26</v>
      </c>
      <c r="E21" s="54">
        <v>2548</v>
      </c>
      <c r="F21" s="54">
        <v>2548</v>
      </c>
      <c r="G21" s="54">
        <v>306</v>
      </c>
      <c r="H21" s="54">
        <v>2854</v>
      </c>
      <c r="I21" s="54">
        <v>2854</v>
      </c>
      <c r="J21" s="54"/>
      <c r="K21" s="54"/>
      <c r="L21" s="49"/>
      <c r="M21" s="49"/>
      <c r="N21" s="46"/>
      <c r="O21" s="46"/>
    </row>
    <row r="22" spans="1:15" x14ac:dyDescent="0.25">
      <c r="A22" s="50">
        <v>10</v>
      </c>
      <c r="B22" s="50"/>
      <c r="C22" s="50">
        <v>4</v>
      </c>
      <c r="D22" s="53" t="s">
        <v>123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/>
      <c r="K22" s="54"/>
      <c r="L22" s="49"/>
      <c r="M22" s="49"/>
      <c r="N22" s="46"/>
      <c r="O22" s="46"/>
    </row>
    <row r="23" spans="1:15" x14ac:dyDescent="0.25">
      <c r="A23" s="50">
        <v>11</v>
      </c>
      <c r="B23" s="50"/>
      <c r="C23" s="50"/>
      <c r="D23" s="55" t="s">
        <v>91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/>
      <c r="K23" s="54"/>
      <c r="L23" s="49"/>
      <c r="M23" s="49"/>
      <c r="N23" s="46"/>
      <c r="O23" s="46"/>
    </row>
    <row r="24" spans="1:15" x14ac:dyDescent="0.25">
      <c r="A24" s="50">
        <v>12</v>
      </c>
      <c r="B24" s="50"/>
      <c r="C24" s="50">
        <v>5</v>
      </c>
      <c r="D24" s="53" t="s">
        <v>124</v>
      </c>
      <c r="E24" s="54">
        <v>345</v>
      </c>
      <c r="F24" s="54">
        <v>345</v>
      </c>
      <c r="G24" s="54">
        <v>-275</v>
      </c>
      <c r="H24" s="54">
        <v>70</v>
      </c>
      <c r="I24" s="54">
        <v>70</v>
      </c>
      <c r="J24" s="54"/>
      <c r="K24" s="54"/>
      <c r="L24" s="49"/>
      <c r="M24" s="49"/>
      <c r="N24" s="46"/>
      <c r="O24" s="46"/>
    </row>
    <row r="25" spans="1:15" x14ac:dyDescent="0.25">
      <c r="A25" s="50">
        <v>13</v>
      </c>
      <c r="B25" s="50">
        <v>2</v>
      </c>
      <c r="C25" s="50"/>
      <c r="D25" s="58" t="s">
        <v>33</v>
      </c>
      <c r="E25" s="54">
        <f t="shared" ref="E25:K25" si="5">SUM(E16+E19+E21+E22+E24)</f>
        <v>43040</v>
      </c>
      <c r="F25" s="54">
        <f t="shared" si="5"/>
        <v>43040</v>
      </c>
      <c r="G25" s="54">
        <f t="shared" si="5"/>
        <v>-4491</v>
      </c>
      <c r="H25" s="54">
        <f t="shared" si="5"/>
        <v>38549</v>
      </c>
      <c r="I25" s="54">
        <f t="shared" ref="I25" si="6">SUM(I16+I19+I21+I22+I24)</f>
        <v>36504</v>
      </c>
      <c r="J25" s="54">
        <f t="shared" si="5"/>
        <v>0</v>
      </c>
      <c r="K25" s="54">
        <f t="shared" si="5"/>
        <v>2045</v>
      </c>
      <c r="L25" s="49"/>
      <c r="M25" s="49"/>
      <c r="N25" s="46"/>
      <c r="O25" s="46"/>
    </row>
    <row r="26" spans="1:15" x14ac:dyDescent="0.25">
      <c r="A26" s="50">
        <v>14</v>
      </c>
      <c r="B26" s="50">
        <v>3</v>
      </c>
      <c r="C26" s="50"/>
      <c r="D26" s="55" t="s">
        <v>34</v>
      </c>
      <c r="E26" s="54">
        <v>765</v>
      </c>
      <c r="F26" s="54">
        <v>850</v>
      </c>
      <c r="G26" s="54">
        <v>707</v>
      </c>
      <c r="H26" s="54">
        <v>1557</v>
      </c>
      <c r="I26" s="54">
        <v>1472</v>
      </c>
      <c r="J26" s="54">
        <v>85</v>
      </c>
      <c r="K26" s="54"/>
      <c r="L26" s="49"/>
      <c r="M26" s="49"/>
      <c r="N26" s="46"/>
      <c r="O26" s="46"/>
    </row>
    <row r="27" spans="1:15" x14ac:dyDescent="0.25">
      <c r="A27" s="50">
        <v>15</v>
      </c>
      <c r="B27" s="50">
        <v>4</v>
      </c>
      <c r="C27" s="50"/>
      <c r="D27" s="55" t="s">
        <v>97</v>
      </c>
      <c r="E27" s="54">
        <v>0</v>
      </c>
      <c r="F27" s="54"/>
      <c r="G27" s="54">
        <v>0</v>
      </c>
      <c r="H27" s="54">
        <v>0</v>
      </c>
      <c r="I27" s="54"/>
      <c r="J27" s="54"/>
      <c r="K27" s="54"/>
      <c r="L27" s="49"/>
      <c r="M27" s="49"/>
      <c r="N27" s="46"/>
      <c r="O27" s="46"/>
    </row>
    <row r="28" spans="1:15" x14ac:dyDescent="0.25">
      <c r="A28" s="50">
        <v>16</v>
      </c>
      <c r="B28" s="50"/>
      <c r="C28" s="50"/>
      <c r="D28" s="55" t="s">
        <v>98</v>
      </c>
      <c r="E28" s="54">
        <f t="shared" ref="E28:K28" si="7">SUM(E15,E25,E26,E27)</f>
        <v>171210</v>
      </c>
      <c r="F28" s="54">
        <f t="shared" ref="F28:H28" si="8">SUM(F15,F25,F26,F27)</f>
        <v>175830</v>
      </c>
      <c r="G28" s="54">
        <f t="shared" si="8"/>
        <v>-678</v>
      </c>
      <c r="H28" s="54">
        <f t="shared" si="8"/>
        <v>175152</v>
      </c>
      <c r="I28" s="54">
        <f t="shared" si="7"/>
        <v>115300</v>
      </c>
      <c r="J28" s="54">
        <f t="shared" si="7"/>
        <v>57807</v>
      </c>
      <c r="K28" s="54">
        <f t="shared" si="7"/>
        <v>2045</v>
      </c>
      <c r="L28" s="49"/>
      <c r="M28" s="49"/>
      <c r="N28" s="46"/>
      <c r="O28" s="46"/>
    </row>
    <row r="29" spans="1:15" x14ac:dyDescent="0.25">
      <c r="A29" s="50">
        <v>17</v>
      </c>
      <c r="B29" s="50">
        <v>5</v>
      </c>
      <c r="C29" s="50"/>
      <c r="D29" s="58" t="s">
        <v>99</v>
      </c>
      <c r="E29" s="54"/>
      <c r="F29" s="54">
        <v>93975</v>
      </c>
      <c r="G29" s="54">
        <v>0</v>
      </c>
      <c r="H29" s="54">
        <v>93975</v>
      </c>
      <c r="I29" s="54">
        <v>93975</v>
      </c>
      <c r="J29" s="54"/>
      <c r="K29" s="54"/>
      <c r="L29" s="49"/>
      <c r="M29" s="49"/>
      <c r="N29" s="46"/>
      <c r="O29" s="46"/>
    </row>
    <row r="30" spans="1:15" x14ac:dyDescent="0.25">
      <c r="A30" s="50">
        <v>18</v>
      </c>
      <c r="B30" s="50">
        <v>6</v>
      </c>
      <c r="C30" s="50"/>
      <c r="D30" s="55" t="s">
        <v>120</v>
      </c>
      <c r="E30" s="54">
        <v>100</v>
      </c>
      <c r="F30" s="54">
        <v>100</v>
      </c>
      <c r="G30" s="54">
        <v>77</v>
      </c>
      <c r="H30" s="54">
        <v>177</v>
      </c>
      <c r="I30" s="54">
        <v>177</v>
      </c>
      <c r="J30" s="54"/>
      <c r="K30" s="54"/>
      <c r="L30" s="49"/>
      <c r="M30" s="49"/>
      <c r="N30" s="46"/>
      <c r="O30" s="46"/>
    </row>
    <row r="31" spans="1:15" x14ac:dyDescent="0.25">
      <c r="A31" s="50">
        <v>19</v>
      </c>
      <c r="B31" s="50">
        <v>7</v>
      </c>
      <c r="C31" s="50"/>
      <c r="D31" s="55" t="s">
        <v>100</v>
      </c>
      <c r="E31" s="54">
        <v>691</v>
      </c>
      <c r="F31" s="54">
        <v>691</v>
      </c>
      <c r="G31" s="54">
        <v>-103</v>
      </c>
      <c r="H31" s="54">
        <v>588</v>
      </c>
      <c r="I31" s="54">
        <v>588</v>
      </c>
      <c r="J31" s="54"/>
      <c r="K31" s="54"/>
      <c r="L31" s="49"/>
      <c r="M31" s="49"/>
      <c r="N31" s="46"/>
      <c r="O31" s="46"/>
    </row>
    <row r="32" spans="1:15" x14ac:dyDescent="0.25">
      <c r="A32" s="50"/>
      <c r="B32" s="50"/>
      <c r="C32" s="50"/>
      <c r="D32" s="55" t="s">
        <v>101</v>
      </c>
      <c r="E32" s="54">
        <f t="shared" ref="E32:K32" si="9">SUM(E29:E31)</f>
        <v>791</v>
      </c>
      <c r="F32" s="54">
        <f t="shared" ref="F32:G32" si="10">SUM(F29:F31)</f>
        <v>94766</v>
      </c>
      <c r="G32" s="54">
        <f t="shared" si="10"/>
        <v>-26</v>
      </c>
      <c r="H32" s="54">
        <f t="shared" ref="H32" si="11">SUM(H29:H31)</f>
        <v>94740</v>
      </c>
      <c r="I32" s="54">
        <f t="shared" si="9"/>
        <v>94740</v>
      </c>
      <c r="J32" s="54">
        <f t="shared" si="9"/>
        <v>0</v>
      </c>
      <c r="K32" s="54">
        <f t="shared" si="9"/>
        <v>0</v>
      </c>
      <c r="L32" s="49"/>
      <c r="M32" s="49"/>
      <c r="N32" s="46"/>
      <c r="O32" s="46"/>
    </row>
    <row r="33" spans="1:15" x14ac:dyDescent="0.25">
      <c r="A33" s="50">
        <v>20</v>
      </c>
      <c r="B33" s="50"/>
      <c r="C33" s="50"/>
      <c r="D33" s="56" t="s">
        <v>323</v>
      </c>
      <c r="E33" s="54">
        <v>56174</v>
      </c>
      <c r="F33" s="54">
        <v>56711</v>
      </c>
      <c r="G33" s="54">
        <v>3340</v>
      </c>
      <c r="H33" s="54">
        <v>60051</v>
      </c>
      <c r="I33" s="54">
        <v>5340</v>
      </c>
      <c r="J33" s="54">
        <v>54711</v>
      </c>
      <c r="K33" s="54">
        <f t="shared" ref="K33" si="12">SUM(K29:K31)</f>
        <v>0</v>
      </c>
      <c r="L33" s="49"/>
      <c r="M33" s="49"/>
      <c r="N33" s="46"/>
      <c r="O33" s="46"/>
    </row>
    <row r="34" spans="1:15" x14ac:dyDescent="0.25">
      <c r="A34" s="50">
        <v>21</v>
      </c>
      <c r="B34" s="50"/>
      <c r="C34" s="50"/>
      <c r="D34" s="55" t="s">
        <v>102</v>
      </c>
      <c r="E34" s="54">
        <f>SUM(E28,E32,E33)</f>
        <v>228175</v>
      </c>
      <c r="F34" s="54">
        <f>SUM(F28,F32,F33)</f>
        <v>327307</v>
      </c>
      <c r="G34" s="54">
        <f t="shared" ref="G34:H34" si="13">SUM(G28,G32,G33)</f>
        <v>2636</v>
      </c>
      <c r="H34" s="54">
        <f t="shared" si="13"/>
        <v>329943</v>
      </c>
      <c r="I34" s="54">
        <f t="shared" ref="I34:K34" si="14">SUM(I28,I32,I33)</f>
        <v>215380</v>
      </c>
      <c r="J34" s="54">
        <f t="shared" si="14"/>
        <v>112518</v>
      </c>
      <c r="K34" s="54">
        <f t="shared" si="14"/>
        <v>2045</v>
      </c>
      <c r="L34" s="49"/>
      <c r="M34" s="49"/>
      <c r="N34" s="46"/>
      <c r="O34" s="46"/>
    </row>
    <row r="35" spans="1:15" x14ac:dyDescent="0.25">
      <c r="A35" s="50">
        <v>22</v>
      </c>
      <c r="B35" s="50"/>
      <c r="C35" s="50"/>
      <c r="D35" s="55" t="s">
        <v>31</v>
      </c>
      <c r="E35" s="54">
        <v>247688</v>
      </c>
      <c r="F35" s="54">
        <v>247738</v>
      </c>
      <c r="G35" s="54">
        <v>0</v>
      </c>
      <c r="H35" s="54">
        <v>247738</v>
      </c>
      <c r="I35" s="54">
        <v>247738</v>
      </c>
      <c r="J35" s="54"/>
      <c r="K35" s="54"/>
      <c r="L35" s="46"/>
      <c r="M35" s="46"/>
      <c r="N35" s="46"/>
      <c r="O35" s="46"/>
    </row>
    <row r="36" spans="1:15" x14ac:dyDescent="0.25">
      <c r="A36" s="50">
        <v>23</v>
      </c>
      <c r="B36" s="50"/>
      <c r="C36" s="50"/>
      <c r="D36" s="55" t="s">
        <v>62</v>
      </c>
      <c r="E36" s="54"/>
      <c r="F36" s="54"/>
      <c r="G36" s="54"/>
      <c r="H36" s="54"/>
      <c r="I36" s="54"/>
      <c r="J36" s="54"/>
      <c r="K36" s="54"/>
      <c r="L36" s="46"/>
      <c r="M36" s="46"/>
      <c r="N36" s="46"/>
      <c r="O36" s="46"/>
    </row>
    <row r="37" spans="1:15" x14ac:dyDescent="0.25">
      <c r="A37" s="50">
        <v>24</v>
      </c>
      <c r="B37" s="50"/>
      <c r="C37" s="50"/>
      <c r="D37" s="55" t="s">
        <v>61</v>
      </c>
      <c r="E37" s="54">
        <v>247688</v>
      </c>
      <c r="F37" s="54">
        <v>247738</v>
      </c>
      <c r="G37" s="54">
        <v>0</v>
      </c>
      <c r="H37" s="54">
        <v>247738</v>
      </c>
      <c r="I37" s="54">
        <v>247738</v>
      </c>
      <c r="J37" s="54"/>
      <c r="K37" s="54"/>
      <c r="L37" s="46"/>
      <c r="M37" s="46"/>
      <c r="N37" s="46"/>
      <c r="O37" s="46"/>
    </row>
    <row r="38" spans="1:15" x14ac:dyDescent="0.25">
      <c r="A38" s="50">
        <v>25</v>
      </c>
      <c r="B38" s="50"/>
      <c r="C38" s="50"/>
      <c r="D38" s="55" t="s">
        <v>103</v>
      </c>
      <c r="E38" s="54"/>
      <c r="F38" s="54"/>
      <c r="G38" s="54"/>
      <c r="H38" s="54"/>
      <c r="I38" s="54"/>
      <c r="J38" s="54"/>
      <c r="K38" s="54"/>
      <c r="L38" s="46"/>
      <c r="M38" s="46"/>
      <c r="N38" s="46"/>
      <c r="O38" s="46"/>
    </row>
    <row r="39" spans="1:15" x14ac:dyDescent="0.25">
      <c r="A39" s="50">
        <v>26</v>
      </c>
      <c r="B39" s="50"/>
      <c r="C39" s="50"/>
      <c r="D39" s="55" t="s">
        <v>68</v>
      </c>
      <c r="E39" s="54">
        <f t="shared" ref="E39:K39" si="15">SUM(E34,E37,E38)</f>
        <v>475863</v>
      </c>
      <c r="F39" s="54">
        <f t="shared" ref="F39:H39" si="16">SUM(F34,F37,F38)</f>
        <v>575045</v>
      </c>
      <c r="G39" s="54">
        <f t="shared" si="16"/>
        <v>2636</v>
      </c>
      <c r="H39" s="54">
        <f t="shared" si="16"/>
        <v>577681</v>
      </c>
      <c r="I39" s="54">
        <f t="shared" si="15"/>
        <v>463118</v>
      </c>
      <c r="J39" s="54">
        <f t="shared" si="15"/>
        <v>112518</v>
      </c>
      <c r="K39" s="54">
        <f t="shared" si="15"/>
        <v>2045</v>
      </c>
      <c r="L39" s="46"/>
      <c r="M39" s="46"/>
      <c r="N39" s="46"/>
      <c r="O39" s="46"/>
    </row>
    <row r="40" spans="1:15" x14ac:dyDescent="0.25">
      <c r="A40" s="50">
        <v>27</v>
      </c>
      <c r="B40" s="50">
        <v>1</v>
      </c>
      <c r="C40" s="50"/>
      <c r="D40" s="56" t="s">
        <v>69</v>
      </c>
      <c r="E40" s="54">
        <v>361563</v>
      </c>
      <c r="F40" s="54">
        <v>456575</v>
      </c>
      <c r="G40" s="54">
        <v>3248</v>
      </c>
      <c r="H40" s="54">
        <v>459823</v>
      </c>
      <c r="I40" s="54">
        <v>457778</v>
      </c>
      <c r="J40" s="54"/>
      <c r="K40" s="54">
        <v>2045</v>
      </c>
      <c r="L40" s="57"/>
      <c r="M40" s="57"/>
      <c r="N40" s="57"/>
      <c r="O40" s="57"/>
    </row>
    <row r="41" spans="1:15" x14ac:dyDescent="0.25">
      <c r="A41" s="50">
        <v>28</v>
      </c>
      <c r="B41" s="50">
        <v>2</v>
      </c>
      <c r="C41" s="50"/>
      <c r="D41" s="56" t="s">
        <v>104</v>
      </c>
      <c r="E41" s="54">
        <v>54174</v>
      </c>
      <c r="F41" s="54">
        <v>57807</v>
      </c>
      <c r="G41" s="54">
        <v>0</v>
      </c>
      <c r="H41" s="54">
        <v>57807</v>
      </c>
      <c r="I41" s="54"/>
      <c r="J41" s="54">
        <v>57807</v>
      </c>
      <c r="K41" s="54"/>
      <c r="L41" s="57"/>
      <c r="M41" s="57"/>
      <c r="N41" s="57"/>
      <c r="O41" s="57"/>
    </row>
    <row r="42" spans="1:15" x14ac:dyDescent="0.25">
      <c r="A42" s="50">
        <v>29</v>
      </c>
      <c r="B42" s="50"/>
      <c r="C42" s="50"/>
      <c r="D42" s="56" t="s">
        <v>63</v>
      </c>
      <c r="E42" s="54">
        <f t="shared" ref="E42:K42" si="17">SUM(E40:E41)</f>
        <v>415737</v>
      </c>
      <c r="F42" s="54">
        <f t="shared" ref="F42:G42" si="18">SUM(F40:F41)</f>
        <v>514382</v>
      </c>
      <c r="G42" s="54">
        <f t="shared" si="18"/>
        <v>3248</v>
      </c>
      <c r="H42" s="54">
        <f t="shared" ref="H42" si="19">SUM(H40:H41)</f>
        <v>517630</v>
      </c>
      <c r="I42" s="54">
        <f t="shared" si="17"/>
        <v>457778</v>
      </c>
      <c r="J42" s="54">
        <f t="shared" si="17"/>
        <v>57807</v>
      </c>
      <c r="K42" s="54">
        <f t="shared" si="17"/>
        <v>2045</v>
      </c>
      <c r="L42" s="49">
        <f>SUM(L40:L41)</f>
        <v>0</v>
      </c>
      <c r="M42" s="49">
        <f>SUM(M40:M41)</f>
        <v>0</v>
      </c>
      <c r="N42" s="46"/>
      <c r="O42" s="46"/>
    </row>
    <row r="43" spans="1:15" x14ac:dyDescent="0.25">
      <c r="A43" s="50">
        <v>30</v>
      </c>
      <c r="B43" s="50"/>
      <c r="C43" s="50"/>
      <c r="D43" s="56" t="s">
        <v>18</v>
      </c>
      <c r="E43" s="54"/>
      <c r="F43" s="54">
        <v>0</v>
      </c>
      <c r="G43" s="54">
        <v>0</v>
      </c>
      <c r="H43" s="54"/>
      <c r="I43" s="54"/>
      <c r="J43" s="54"/>
      <c r="K43" s="54"/>
      <c r="L43" s="57"/>
      <c r="M43" s="57"/>
      <c r="N43" s="57"/>
      <c r="O43" s="57"/>
    </row>
    <row r="44" spans="1:15" x14ac:dyDescent="0.25">
      <c r="A44" s="50">
        <v>31</v>
      </c>
      <c r="B44" s="50"/>
      <c r="C44" s="50"/>
      <c r="D44" s="56" t="s">
        <v>105</v>
      </c>
      <c r="E44" s="54">
        <f t="shared" ref="E44:K44" si="20">SUM(E42:E43)</f>
        <v>415737</v>
      </c>
      <c r="F44" s="54">
        <f t="shared" ref="F44:H44" si="21">SUM(F42:F43)</f>
        <v>514382</v>
      </c>
      <c r="G44" s="54">
        <f t="shared" si="21"/>
        <v>3248</v>
      </c>
      <c r="H44" s="54">
        <f t="shared" si="21"/>
        <v>517630</v>
      </c>
      <c r="I44" s="54">
        <f t="shared" si="20"/>
        <v>457778</v>
      </c>
      <c r="J44" s="54">
        <f t="shared" si="20"/>
        <v>57807</v>
      </c>
      <c r="K44" s="54">
        <f t="shared" si="20"/>
        <v>2045</v>
      </c>
      <c r="L44" s="57"/>
      <c r="M44" s="57"/>
      <c r="N44" s="57"/>
      <c r="O44" s="57"/>
    </row>
    <row r="45" spans="1:15" x14ac:dyDescent="0.25">
      <c r="A45" s="50">
        <v>32</v>
      </c>
      <c r="B45" s="50"/>
      <c r="C45" s="50"/>
      <c r="D45" s="56" t="s">
        <v>156</v>
      </c>
      <c r="E45" s="54">
        <v>60126</v>
      </c>
      <c r="F45" s="54">
        <v>60663</v>
      </c>
      <c r="G45" s="54">
        <v>-612</v>
      </c>
      <c r="H45" s="54">
        <v>60051</v>
      </c>
      <c r="I45" s="54">
        <v>5340</v>
      </c>
      <c r="J45" s="54">
        <v>54711</v>
      </c>
      <c r="K45" s="54"/>
      <c r="L45" s="57"/>
      <c r="M45" s="57"/>
      <c r="N45" s="57"/>
      <c r="O45" s="57"/>
    </row>
    <row r="46" spans="1:15" x14ac:dyDescent="0.25">
      <c r="A46" s="50">
        <v>33</v>
      </c>
      <c r="B46" s="50"/>
      <c r="C46" s="50"/>
      <c r="D46" s="56" t="s">
        <v>64</v>
      </c>
      <c r="E46" s="54">
        <f t="shared" ref="E46:K46" si="22">SUM(E44:E45)</f>
        <v>475863</v>
      </c>
      <c r="F46" s="54">
        <f t="shared" ref="F46:H46" si="23">SUM(F44:F45)</f>
        <v>575045</v>
      </c>
      <c r="G46" s="54">
        <f t="shared" si="23"/>
        <v>2636</v>
      </c>
      <c r="H46" s="54">
        <f t="shared" si="23"/>
        <v>577681</v>
      </c>
      <c r="I46" s="54">
        <f t="shared" si="22"/>
        <v>463118</v>
      </c>
      <c r="J46" s="54">
        <f t="shared" si="22"/>
        <v>112518</v>
      </c>
      <c r="K46" s="54">
        <f t="shared" si="22"/>
        <v>2045</v>
      </c>
      <c r="L46" s="57"/>
      <c r="M46" s="57"/>
      <c r="N46" s="57"/>
      <c r="O46" s="57"/>
    </row>
    <row r="50" spans="4:4" x14ac:dyDescent="0.25">
      <c r="D50" s="57"/>
    </row>
  </sheetData>
  <mergeCells count="15">
    <mergeCell ref="I9:I11"/>
    <mergeCell ref="J9:J11"/>
    <mergeCell ref="K9:K11"/>
    <mergeCell ref="A2:K2"/>
    <mergeCell ref="A3:L3"/>
    <mergeCell ref="A4:K4"/>
    <mergeCell ref="A7:M7"/>
    <mergeCell ref="A9:A11"/>
    <mergeCell ref="B9:B11"/>
    <mergeCell ref="C9:C11"/>
    <mergeCell ref="D9:D11"/>
    <mergeCell ref="E9:E11"/>
    <mergeCell ref="H9:H11"/>
    <mergeCell ref="F9:F11"/>
    <mergeCell ref="G9:G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9"/>
  <sheetViews>
    <sheetView topLeftCell="A22" workbookViewId="0">
      <selection activeCell="Q26" sqref="Q26"/>
    </sheetView>
  </sheetViews>
  <sheetFormatPr defaultRowHeight="15" x14ac:dyDescent="0.25"/>
  <cols>
    <col min="1" max="1" width="2.5703125" style="13" customWidth="1"/>
    <col min="2" max="2" width="2.7109375" style="13" customWidth="1"/>
    <col min="3" max="3" width="2.42578125" style="13" customWidth="1"/>
    <col min="4" max="4" width="38" style="13" customWidth="1"/>
    <col min="5" max="5" width="6.5703125" style="13" customWidth="1"/>
    <col min="6" max="6" width="6.28515625" style="13" customWidth="1"/>
    <col min="7" max="7" width="7.5703125" style="13" customWidth="1"/>
    <col min="8" max="8" width="6.5703125" style="13" customWidth="1"/>
    <col min="9" max="9" width="7.140625" style="13" customWidth="1"/>
    <col min="10" max="10" width="6.7109375" style="13" customWidth="1"/>
    <col min="11" max="11" width="5.7109375" style="13" customWidth="1"/>
    <col min="12" max="12" width="5" style="13" customWidth="1"/>
    <col min="13" max="14" width="9.140625" style="13" hidden="1" customWidth="1"/>
    <col min="15" max="16" width="9.140625" style="13" customWidth="1"/>
    <col min="17" max="263" width="9.140625" style="13"/>
    <col min="264" max="264" width="3.28515625" style="13" customWidth="1"/>
    <col min="265" max="265" width="37.42578125" style="13" customWidth="1"/>
    <col min="266" max="266" width="9.5703125" style="13" customWidth="1"/>
    <col min="267" max="267" width="10.140625" style="13" customWidth="1"/>
    <col min="268" max="268" width="9.7109375" style="13" customWidth="1"/>
    <col min="269" max="269" width="8.5703125" style="13" customWidth="1"/>
    <col min="270" max="270" width="8" style="13" customWidth="1"/>
    <col min="271" max="273" width="0" style="13" hidden="1" customWidth="1"/>
    <col min="274" max="274" width="9.140625" style="13" customWidth="1"/>
    <col min="275" max="519" width="9.140625" style="13"/>
    <col min="520" max="520" width="3.28515625" style="13" customWidth="1"/>
    <col min="521" max="521" width="37.42578125" style="13" customWidth="1"/>
    <col min="522" max="522" width="9.5703125" style="13" customWidth="1"/>
    <col min="523" max="523" width="10.140625" style="13" customWidth="1"/>
    <col min="524" max="524" width="9.7109375" style="13" customWidth="1"/>
    <col min="525" max="525" width="8.5703125" style="13" customWidth="1"/>
    <col min="526" max="526" width="8" style="13" customWidth="1"/>
    <col min="527" max="529" width="0" style="13" hidden="1" customWidth="1"/>
    <col min="530" max="530" width="9.140625" style="13" customWidth="1"/>
    <col min="531" max="775" width="9.140625" style="13"/>
    <col min="776" max="776" width="3.28515625" style="13" customWidth="1"/>
    <col min="777" max="777" width="37.42578125" style="13" customWidth="1"/>
    <col min="778" max="778" width="9.5703125" style="13" customWidth="1"/>
    <col min="779" max="779" width="10.140625" style="13" customWidth="1"/>
    <col min="780" max="780" width="9.7109375" style="13" customWidth="1"/>
    <col min="781" max="781" width="8.5703125" style="13" customWidth="1"/>
    <col min="782" max="782" width="8" style="13" customWidth="1"/>
    <col min="783" max="785" width="0" style="13" hidden="1" customWidth="1"/>
    <col min="786" max="786" width="9.140625" style="13" customWidth="1"/>
    <col min="787" max="1031" width="9.140625" style="13"/>
    <col min="1032" max="1032" width="3.28515625" style="13" customWidth="1"/>
    <col min="1033" max="1033" width="37.42578125" style="13" customWidth="1"/>
    <col min="1034" max="1034" width="9.5703125" style="13" customWidth="1"/>
    <col min="1035" max="1035" width="10.140625" style="13" customWidth="1"/>
    <col min="1036" max="1036" width="9.7109375" style="13" customWidth="1"/>
    <col min="1037" max="1037" width="8.5703125" style="13" customWidth="1"/>
    <col min="1038" max="1038" width="8" style="13" customWidth="1"/>
    <col min="1039" max="1041" width="0" style="13" hidden="1" customWidth="1"/>
    <col min="1042" max="1042" width="9.140625" style="13" customWidth="1"/>
    <col min="1043" max="1287" width="9.140625" style="13"/>
    <col min="1288" max="1288" width="3.28515625" style="13" customWidth="1"/>
    <col min="1289" max="1289" width="37.42578125" style="13" customWidth="1"/>
    <col min="1290" max="1290" width="9.5703125" style="13" customWidth="1"/>
    <col min="1291" max="1291" width="10.140625" style="13" customWidth="1"/>
    <col min="1292" max="1292" width="9.7109375" style="13" customWidth="1"/>
    <col min="1293" max="1293" width="8.5703125" style="13" customWidth="1"/>
    <col min="1294" max="1294" width="8" style="13" customWidth="1"/>
    <col min="1295" max="1297" width="0" style="13" hidden="1" customWidth="1"/>
    <col min="1298" max="1298" width="9.140625" style="13" customWidth="1"/>
    <col min="1299" max="1543" width="9.140625" style="13"/>
    <col min="1544" max="1544" width="3.28515625" style="13" customWidth="1"/>
    <col min="1545" max="1545" width="37.42578125" style="13" customWidth="1"/>
    <col min="1546" max="1546" width="9.5703125" style="13" customWidth="1"/>
    <col min="1547" max="1547" width="10.140625" style="13" customWidth="1"/>
    <col min="1548" max="1548" width="9.7109375" style="13" customWidth="1"/>
    <col min="1549" max="1549" width="8.5703125" style="13" customWidth="1"/>
    <col min="1550" max="1550" width="8" style="13" customWidth="1"/>
    <col min="1551" max="1553" width="0" style="13" hidden="1" customWidth="1"/>
    <col min="1554" max="1554" width="9.140625" style="13" customWidth="1"/>
    <col min="1555" max="1799" width="9.140625" style="13"/>
    <col min="1800" max="1800" width="3.28515625" style="13" customWidth="1"/>
    <col min="1801" max="1801" width="37.42578125" style="13" customWidth="1"/>
    <col min="1802" max="1802" width="9.5703125" style="13" customWidth="1"/>
    <col min="1803" max="1803" width="10.140625" style="13" customWidth="1"/>
    <col min="1804" max="1804" width="9.7109375" style="13" customWidth="1"/>
    <col min="1805" max="1805" width="8.5703125" style="13" customWidth="1"/>
    <col min="1806" max="1806" width="8" style="13" customWidth="1"/>
    <col min="1807" max="1809" width="0" style="13" hidden="1" customWidth="1"/>
    <col min="1810" max="1810" width="9.140625" style="13" customWidth="1"/>
    <col min="1811" max="2055" width="9.140625" style="13"/>
    <col min="2056" max="2056" width="3.28515625" style="13" customWidth="1"/>
    <col min="2057" max="2057" width="37.42578125" style="13" customWidth="1"/>
    <col min="2058" max="2058" width="9.5703125" style="13" customWidth="1"/>
    <col min="2059" max="2059" width="10.140625" style="13" customWidth="1"/>
    <col min="2060" max="2060" width="9.7109375" style="13" customWidth="1"/>
    <col min="2061" max="2061" width="8.5703125" style="13" customWidth="1"/>
    <col min="2062" max="2062" width="8" style="13" customWidth="1"/>
    <col min="2063" max="2065" width="0" style="13" hidden="1" customWidth="1"/>
    <col min="2066" max="2066" width="9.140625" style="13" customWidth="1"/>
    <col min="2067" max="2311" width="9.140625" style="13"/>
    <col min="2312" max="2312" width="3.28515625" style="13" customWidth="1"/>
    <col min="2313" max="2313" width="37.42578125" style="13" customWidth="1"/>
    <col min="2314" max="2314" width="9.5703125" style="13" customWidth="1"/>
    <col min="2315" max="2315" width="10.140625" style="13" customWidth="1"/>
    <col min="2316" max="2316" width="9.7109375" style="13" customWidth="1"/>
    <col min="2317" max="2317" width="8.5703125" style="13" customWidth="1"/>
    <col min="2318" max="2318" width="8" style="13" customWidth="1"/>
    <col min="2319" max="2321" width="0" style="13" hidden="1" customWidth="1"/>
    <col min="2322" max="2322" width="9.140625" style="13" customWidth="1"/>
    <col min="2323" max="2567" width="9.140625" style="13"/>
    <col min="2568" max="2568" width="3.28515625" style="13" customWidth="1"/>
    <col min="2569" max="2569" width="37.42578125" style="13" customWidth="1"/>
    <col min="2570" max="2570" width="9.5703125" style="13" customWidth="1"/>
    <col min="2571" max="2571" width="10.140625" style="13" customWidth="1"/>
    <col min="2572" max="2572" width="9.7109375" style="13" customWidth="1"/>
    <col min="2573" max="2573" width="8.5703125" style="13" customWidth="1"/>
    <col min="2574" max="2574" width="8" style="13" customWidth="1"/>
    <col min="2575" max="2577" width="0" style="13" hidden="1" customWidth="1"/>
    <col min="2578" max="2578" width="9.140625" style="13" customWidth="1"/>
    <col min="2579" max="2823" width="9.140625" style="13"/>
    <col min="2824" max="2824" width="3.28515625" style="13" customWidth="1"/>
    <col min="2825" max="2825" width="37.42578125" style="13" customWidth="1"/>
    <col min="2826" max="2826" width="9.5703125" style="13" customWidth="1"/>
    <col min="2827" max="2827" width="10.140625" style="13" customWidth="1"/>
    <col min="2828" max="2828" width="9.7109375" style="13" customWidth="1"/>
    <col min="2829" max="2829" width="8.5703125" style="13" customWidth="1"/>
    <col min="2830" max="2830" width="8" style="13" customWidth="1"/>
    <col min="2831" max="2833" width="0" style="13" hidden="1" customWidth="1"/>
    <col min="2834" max="2834" width="9.140625" style="13" customWidth="1"/>
    <col min="2835" max="3079" width="9.140625" style="13"/>
    <col min="3080" max="3080" width="3.28515625" style="13" customWidth="1"/>
    <col min="3081" max="3081" width="37.42578125" style="13" customWidth="1"/>
    <col min="3082" max="3082" width="9.5703125" style="13" customWidth="1"/>
    <col min="3083" max="3083" width="10.140625" style="13" customWidth="1"/>
    <col min="3084" max="3084" width="9.7109375" style="13" customWidth="1"/>
    <col min="3085" max="3085" width="8.5703125" style="13" customWidth="1"/>
    <col min="3086" max="3086" width="8" style="13" customWidth="1"/>
    <col min="3087" max="3089" width="0" style="13" hidden="1" customWidth="1"/>
    <col min="3090" max="3090" width="9.140625" style="13" customWidth="1"/>
    <col min="3091" max="3335" width="9.140625" style="13"/>
    <col min="3336" max="3336" width="3.28515625" style="13" customWidth="1"/>
    <col min="3337" max="3337" width="37.42578125" style="13" customWidth="1"/>
    <col min="3338" max="3338" width="9.5703125" style="13" customWidth="1"/>
    <col min="3339" max="3339" width="10.140625" style="13" customWidth="1"/>
    <col min="3340" max="3340" width="9.7109375" style="13" customWidth="1"/>
    <col min="3341" max="3341" width="8.5703125" style="13" customWidth="1"/>
    <col min="3342" max="3342" width="8" style="13" customWidth="1"/>
    <col min="3343" max="3345" width="0" style="13" hidden="1" customWidth="1"/>
    <col min="3346" max="3346" width="9.140625" style="13" customWidth="1"/>
    <col min="3347" max="3591" width="9.140625" style="13"/>
    <col min="3592" max="3592" width="3.28515625" style="13" customWidth="1"/>
    <col min="3593" max="3593" width="37.42578125" style="13" customWidth="1"/>
    <col min="3594" max="3594" width="9.5703125" style="13" customWidth="1"/>
    <col min="3595" max="3595" width="10.140625" style="13" customWidth="1"/>
    <col min="3596" max="3596" width="9.7109375" style="13" customWidth="1"/>
    <col min="3597" max="3597" width="8.5703125" style="13" customWidth="1"/>
    <col min="3598" max="3598" width="8" style="13" customWidth="1"/>
    <col min="3599" max="3601" width="0" style="13" hidden="1" customWidth="1"/>
    <col min="3602" max="3602" width="9.140625" style="13" customWidth="1"/>
    <col min="3603" max="3847" width="9.140625" style="13"/>
    <col min="3848" max="3848" width="3.28515625" style="13" customWidth="1"/>
    <col min="3849" max="3849" width="37.42578125" style="13" customWidth="1"/>
    <col min="3850" max="3850" width="9.5703125" style="13" customWidth="1"/>
    <col min="3851" max="3851" width="10.140625" style="13" customWidth="1"/>
    <col min="3852" max="3852" width="9.7109375" style="13" customWidth="1"/>
    <col min="3853" max="3853" width="8.5703125" style="13" customWidth="1"/>
    <col min="3854" max="3854" width="8" style="13" customWidth="1"/>
    <col min="3855" max="3857" width="0" style="13" hidden="1" customWidth="1"/>
    <col min="3858" max="3858" width="9.140625" style="13" customWidth="1"/>
    <col min="3859" max="4103" width="9.140625" style="13"/>
    <col min="4104" max="4104" width="3.28515625" style="13" customWidth="1"/>
    <col min="4105" max="4105" width="37.42578125" style="13" customWidth="1"/>
    <col min="4106" max="4106" width="9.5703125" style="13" customWidth="1"/>
    <col min="4107" max="4107" width="10.140625" style="13" customWidth="1"/>
    <col min="4108" max="4108" width="9.7109375" style="13" customWidth="1"/>
    <col min="4109" max="4109" width="8.5703125" style="13" customWidth="1"/>
    <col min="4110" max="4110" width="8" style="13" customWidth="1"/>
    <col min="4111" max="4113" width="0" style="13" hidden="1" customWidth="1"/>
    <col min="4114" max="4114" width="9.140625" style="13" customWidth="1"/>
    <col min="4115" max="4359" width="9.140625" style="13"/>
    <col min="4360" max="4360" width="3.28515625" style="13" customWidth="1"/>
    <col min="4361" max="4361" width="37.42578125" style="13" customWidth="1"/>
    <col min="4362" max="4362" width="9.5703125" style="13" customWidth="1"/>
    <col min="4363" max="4363" width="10.140625" style="13" customWidth="1"/>
    <col min="4364" max="4364" width="9.7109375" style="13" customWidth="1"/>
    <col min="4365" max="4365" width="8.5703125" style="13" customWidth="1"/>
    <col min="4366" max="4366" width="8" style="13" customWidth="1"/>
    <col min="4367" max="4369" width="0" style="13" hidden="1" customWidth="1"/>
    <col min="4370" max="4370" width="9.140625" style="13" customWidth="1"/>
    <col min="4371" max="4615" width="9.140625" style="13"/>
    <col min="4616" max="4616" width="3.28515625" style="13" customWidth="1"/>
    <col min="4617" max="4617" width="37.42578125" style="13" customWidth="1"/>
    <col min="4618" max="4618" width="9.5703125" style="13" customWidth="1"/>
    <col min="4619" max="4619" width="10.140625" style="13" customWidth="1"/>
    <col min="4620" max="4620" width="9.7109375" style="13" customWidth="1"/>
    <col min="4621" max="4621" width="8.5703125" style="13" customWidth="1"/>
    <col min="4622" max="4622" width="8" style="13" customWidth="1"/>
    <col min="4623" max="4625" width="0" style="13" hidden="1" customWidth="1"/>
    <col min="4626" max="4626" width="9.140625" style="13" customWidth="1"/>
    <col min="4627" max="4871" width="9.140625" style="13"/>
    <col min="4872" max="4872" width="3.28515625" style="13" customWidth="1"/>
    <col min="4873" max="4873" width="37.42578125" style="13" customWidth="1"/>
    <col min="4874" max="4874" width="9.5703125" style="13" customWidth="1"/>
    <col min="4875" max="4875" width="10.140625" style="13" customWidth="1"/>
    <col min="4876" max="4876" width="9.7109375" style="13" customWidth="1"/>
    <col min="4877" max="4877" width="8.5703125" style="13" customWidth="1"/>
    <col min="4878" max="4878" width="8" style="13" customWidth="1"/>
    <col min="4879" max="4881" width="0" style="13" hidden="1" customWidth="1"/>
    <col min="4882" max="4882" width="9.140625" style="13" customWidth="1"/>
    <col min="4883" max="5127" width="9.140625" style="13"/>
    <col min="5128" max="5128" width="3.28515625" style="13" customWidth="1"/>
    <col min="5129" max="5129" width="37.42578125" style="13" customWidth="1"/>
    <col min="5130" max="5130" width="9.5703125" style="13" customWidth="1"/>
    <col min="5131" max="5131" width="10.140625" style="13" customWidth="1"/>
    <col min="5132" max="5132" width="9.7109375" style="13" customWidth="1"/>
    <col min="5133" max="5133" width="8.5703125" style="13" customWidth="1"/>
    <col min="5134" max="5134" width="8" style="13" customWidth="1"/>
    <col min="5135" max="5137" width="0" style="13" hidden="1" customWidth="1"/>
    <col min="5138" max="5138" width="9.140625" style="13" customWidth="1"/>
    <col min="5139" max="5383" width="9.140625" style="13"/>
    <col min="5384" max="5384" width="3.28515625" style="13" customWidth="1"/>
    <col min="5385" max="5385" width="37.42578125" style="13" customWidth="1"/>
    <col min="5386" max="5386" width="9.5703125" style="13" customWidth="1"/>
    <col min="5387" max="5387" width="10.140625" style="13" customWidth="1"/>
    <col min="5388" max="5388" width="9.7109375" style="13" customWidth="1"/>
    <col min="5389" max="5389" width="8.5703125" style="13" customWidth="1"/>
    <col min="5390" max="5390" width="8" style="13" customWidth="1"/>
    <col min="5391" max="5393" width="0" style="13" hidden="1" customWidth="1"/>
    <col min="5394" max="5394" width="9.140625" style="13" customWidth="1"/>
    <col min="5395" max="5639" width="9.140625" style="13"/>
    <col min="5640" max="5640" width="3.28515625" style="13" customWidth="1"/>
    <col min="5641" max="5641" width="37.42578125" style="13" customWidth="1"/>
    <col min="5642" max="5642" width="9.5703125" style="13" customWidth="1"/>
    <col min="5643" max="5643" width="10.140625" style="13" customWidth="1"/>
    <col min="5644" max="5644" width="9.7109375" style="13" customWidth="1"/>
    <col min="5645" max="5645" width="8.5703125" style="13" customWidth="1"/>
    <col min="5646" max="5646" width="8" style="13" customWidth="1"/>
    <col min="5647" max="5649" width="0" style="13" hidden="1" customWidth="1"/>
    <col min="5650" max="5650" width="9.140625" style="13" customWidth="1"/>
    <col min="5651" max="5895" width="9.140625" style="13"/>
    <col min="5896" max="5896" width="3.28515625" style="13" customWidth="1"/>
    <col min="5897" max="5897" width="37.42578125" style="13" customWidth="1"/>
    <col min="5898" max="5898" width="9.5703125" style="13" customWidth="1"/>
    <col min="5899" max="5899" width="10.140625" style="13" customWidth="1"/>
    <col min="5900" max="5900" width="9.7109375" style="13" customWidth="1"/>
    <col min="5901" max="5901" width="8.5703125" style="13" customWidth="1"/>
    <col min="5902" max="5902" width="8" style="13" customWidth="1"/>
    <col min="5903" max="5905" width="0" style="13" hidden="1" customWidth="1"/>
    <col min="5906" max="5906" width="9.140625" style="13" customWidth="1"/>
    <col min="5907" max="6151" width="9.140625" style="13"/>
    <col min="6152" max="6152" width="3.28515625" style="13" customWidth="1"/>
    <col min="6153" max="6153" width="37.42578125" style="13" customWidth="1"/>
    <col min="6154" max="6154" width="9.5703125" style="13" customWidth="1"/>
    <col min="6155" max="6155" width="10.140625" style="13" customWidth="1"/>
    <col min="6156" max="6156" width="9.7109375" style="13" customWidth="1"/>
    <col min="6157" max="6157" width="8.5703125" style="13" customWidth="1"/>
    <col min="6158" max="6158" width="8" style="13" customWidth="1"/>
    <col min="6159" max="6161" width="0" style="13" hidden="1" customWidth="1"/>
    <col min="6162" max="6162" width="9.140625" style="13" customWidth="1"/>
    <col min="6163" max="6407" width="9.140625" style="13"/>
    <col min="6408" max="6408" width="3.28515625" style="13" customWidth="1"/>
    <col min="6409" max="6409" width="37.42578125" style="13" customWidth="1"/>
    <col min="6410" max="6410" width="9.5703125" style="13" customWidth="1"/>
    <col min="6411" max="6411" width="10.140625" style="13" customWidth="1"/>
    <col min="6412" max="6412" width="9.7109375" style="13" customWidth="1"/>
    <col min="6413" max="6413" width="8.5703125" style="13" customWidth="1"/>
    <col min="6414" max="6414" width="8" style="13" customWidth="1"/>
    <col min="6415" max="6417" width="0" style="13" hidden="1" customWidth="1"/>
    <col min="6418" max="6418" width="9.140625" style="13" customWidth="1"/>
    <col min="6419" max="6663" width="9.140625" style="13"/>
    <col min="6664" max="6664" width="3.28515625" style="13" customWidth="1"/>
    <col min="6665" max="6665" width="37.42578125" style="13" customWidth="1"/>
    <col min="6666" max="6666" width="9.5703125" style="13" customWidth="1"/>
    <col min="6667" max="6667" width="10.140625" style="13" customWidth="1"/>
    <col min="6668" max="6668" width="9.7109375" style="13" customWidth="1"/>
    <col min="6669" max="6669" width="8.5703125" style="13" customWidth="1"/>
    <col min="6670" max="6670" width="8" style="13" customWidth="1"/>
    <col min="6671" max="6673" width="0" style="13" hidden="1" customWidth="1"/>
    <col min="6674" max="6674" width="9.140625" style="13" customWidth="1"/>
    <col min="6675" max="6919" width="9.140625" style="13"/>
    <col min="6920" max="6920" width="3.28515625" style="13" customWidth="1"/>
    <col min="6921" max="6921" width="37.42578125" style="13" customWidth="1"/>
    <col min="6922" max="6922" width="9.5703125" style="13" customWidth="1"/>
    <col min="6923" max="6923" width="10.140625" style="13" customWidth="1"/>
    <col min="6924" max="6924" width="9.7109375" style="13" customWidth="1"/>
    <col min="6925" max="6925" width="8.5703125" style="13" customWidth="1"/>
    <col min="6926" max="6926" width="8" style="13" customWidth="1"/>
    <col min="6927" max="6929" width="0" style="13" hidden="1" customWidth="1"/>
    <col min="6930" max="6930" width="9.140625" style="13" customWidth="1"/>
    <col min="6931" max="7175" width="9.140625" style="13"/>
    <col min="7176" max="7176" width="3.28515625" style="13" customWidth="1"/>
    <col min="7177" max="7177" width="37.42578125" style="13" customWidth="1"/>
    <col min="7178" max="7178" width="9.5703125" style="13" customWidth="1"/>
    <col min="7179" max="7179" width="10.140625" style="13" customWidth="1"/>
    <col min="7180" max="7180" width="9.7109375" style="13" customWidth="1"/>
    <col min="7181" max="7181" width="8.5703125" style="13" customWidth="1"/>
    <col min="7182" max="7182" width="8" style="13" customWidth="1"/>
    <col min="7183" max="7185" width="0" style="13" hidden="1" customWidth="1"/>
    <col min="7186" max="7186" width="9.140625" style="13" customWidth="1"/>
    <col min="7187" max="7431" width="9.140625" style="13"/>
    <col min="7432" max="7432" width="3.28515625" style="13" customWidth="1"/>
    <col min="7433" max="7433" width="37.42578125" style="13" customWidth="1"/>
    <col min="7434" max="7434" width="9.5703125" style="13" customWidth="1"/>
    <col min="7435" max="7435" width="10.140625" style="13" customWidth="1"/>
    <col min="7436" max="7436" width="9.7109375" style="13" customWidth="1"/>
    <col min="7437" max="7437" width="8.5703125" style="13" customWidth="1"/>
    <col min="7438" max="7438" width="8" style="13" customWidth="1"/>
    <col min="7439" max="7441" width="0" style="13" hidden="1" customWidth="1"/>
    <col min="7442" max="7442" width="9.140625" style="13" customWidth="1"/>
    <col min="7443" max="7687" width="9.140625" style="13"/>
    <col min="7688" max="7688" width="3.28515625" style="13" customWidth="1"/>
    <col min="7689" max="7689" width="37.42578125" style="13" customWidth="1"/>
    <col min="7690" max="7690" width="9.5703125" style="13" customWidth="1"/>
    <col min="7691" max="7691" width="10.140625" style="13" customWidth="1"/>
    <col min="7692" max="7692" width="9.7109375" style="13" customWidth="1"/>
    <col min="7693" max="7693" width="8.5703125" style="13" customWidth="1"/>
    <col min="7694" max="7694" width="8" style="13" customWidth="1"/>
    <col min="7695" max="7697" width="0" style="13" hidden="1" customWidth="1"/>
    <col min="7698" max="7698" width="9.140625" style="13" customWidth="1"/>
    <col min="7699" max="7943" width="9.140625" style="13"/>
    <col min="7944" max="7944" width="3.28515625" style="13" customWidth="1"/>
    <col min="7945" max="7945" width="37.42578125" style="13" customWidth="1"/>
    <col min="7946" max="7946" width="9.5703125" style="13" customWidth="1"/>
    <col min="7947" max="7947" width="10.140625" style="13" customWidth="1"/>
    <col min="7948" max="7948" width="9.7109375" style="13" customWidth="1"/>
    <col min="7949" max="7949" width="8.5703125" style="13" customWidth="1"/>
    <col min="7950" max="7950" width="8" style="13" customWidth="1"/>
    <col min="7951" max="7953" width="0" style="13" hidden="1" customWidth="1"/>
    <col min="7954" max="7954" width="9.140625" style="13" customWidth="1"/>
    <col min="7955" max="8199" width="9.140625" style="13"/>
    <col min="8200" max="8200" width="3.28515625" style="13" customWidth="1"/>
    <col min="8201" max="8201" width="37.42578125" style="13" customWidth="1"/>
    <col min="8202" max="8202" width="9.5703125" style="13" customWidth="1"/>
    <col min="8203" max="8203" width="10.140625" style="13" customWidth="1"/>
    <col min="8204" max="8204" width="9.7109375" style="13" customWidth="1"/>
    <col min="8205" max="8205" width="8.5703125" style="13" customWidth="1"/>
    <col min="8206" max="8206" width="8" style="13" customWidth="1"/>
    <col min="8207" max="8209" width="0" style="13" hidden="1" customWidth="1"/>
    <col min="8210" max="8210" width="9.140625" style="13" customWidth="1"/>
    <col min="8211" max="8455" width="9.140625" style="13"/>
    <col min="8456" max="8456" width="3.28515625" style="13" customWidth="1"/>
    <col min="8457" max="8457" width="37.42578125" style="13" customWidth="1"/>
    <col min="8458" max="8458" width="9.5703125" style="13" customWidth="1"/>
    <col min="8459" max="8459" width="10.140625" style="13" customWidth="1"/>
    <col min="8460" max="8460" width="9.7109375" style="13" customWidth="1"/>
    <col min="8461" max="8461" width="8.5703125" style="13" customWidth="1"/>
    <col min="8462" max="8462" width="8" style="13" customWidth="1"/>
    <col min="8463" max="8465" width="0" style="13" hidden="1" customWidth="1"/>
    <col min="8466" max="8466" width="9.140625" style="13" customWidth="1"/>
    <col min="8467" max="8711" width="9.140625" style="13"/>
    <col min="8712" max="8712" width="3.28515625" style="13" customWidth="1"/>
    <col min="8713" max="8713" width="37.42578125" style="13" customWidth="1"/>
    <col min="8714" max="8714" width="9.5703125" style="13" customWidth="1"/>
    <col min="8715" max="8715" width="10.140625" style="13" customWidth="1"/>
    <col min="8716" max="8716" width="9.7109375" style="13" customWidth="1"/>
    <col min="8717" max="8717" width="8.5703125" style="13" customWidth="1"/>
    <col min="8718" max="8718" width="8" style="13" customWidth="1"/>
    <col min="8719" max="8721" width="0" style="13" hidden="1" customWidth="1"/>
    <col min="8722" max="8722" width="9.140625" style="13" customWidth="1"/>
    <col min="8723" max="8967" width="9.140625" style="13"/>
    <col min="8968" max="8968" width="3.28515625" style="13" customWidth="1"/>
    <col min="8969" max="8969" width="37.42578125" style="13" customWidth="1"/>
    <col min="8970" max="8970" width="9.5703125" style="13" customWidth="1"/>
    <col min="8971" max="8971" width="10.140625" style="13" customWidth="1"/>
    <col min="8972" max="8972" width="9.7109375" style="13" customWidth="1"/>
    <col min="8973" max="8973" width="8.5703125" style="13" customWidth="1"/>
    <col min="8974" max="8974" width="8" style="13" customWidth="1"/>
    <col min="8975" max="8977" width="0" style="13" hidden="1" customWidth="1"/>
    <col min="8978" max="8978" width="9.140625" style="13" customWidth="1"/>
    <col min="8979" max="9223" width="9.140625" style="13"/>
    <col min="9224" max="9224" width="3.28515625" style="13" customWidth="1"/>
    <col min="9225" max="9225" width="37.42578125" style="13" customWidth="1"/>
    <col min="9226" max="9226" width="9.5703125" style="13" customWidth="1"/>
    <col min="9227" max="9227" width="10.140625" style="13" customWidth="1"/>
    <col min="9228" max="9228" width="9.7109375" style="13" customWidth="1"/>
    <col min="9229" max="9229" width="8.5703125" style="13" customWidth="1"/>
    <col min="9230" max="9230" width="8" style="13" customWidth="1"/>
    <col min="9231" max="9233" width="0" style="13" hidden="1" customWidth="1"/>
    <col min="9234" max="9234" width="9.140625" style="13" customWidth="1"/>
    <col min="9235" max="9479" width="9.140625" style="13"/>
    <col min="9480" max="9480" width="3.28515625" style="13" customWidth="1"/>
    <col min="9481" max="9481" width="37.42578125" style="13" customWidth="1"/>
    <col min="9482" max="9482" width="9.5703125" style="13" customWidth="1"/>
    <col min="9483" max="9483" width="10.140625" style="13" customWidth="1"/>
    <col min="9484" max="9484" width="9.7109375" style="13" customWidth="1"/>
    <col min="9485" max="9485" width="8.5703125" style="13" customWidth="1"/>
    <col min="9486" max="9486" width="8" style="13" customWidth="1"/>
    <col min="9487" max="9489" width="0" style="13" hidden="1" customWidth="1"/>
    <col min="9490" max="9490" width="9.140625" style="13" customWidth="1"/>
    <col min="9491" max="9735" width="9.140625" style="13"/>
    <col min="9736" max="9736" width="3.28515625" style="13" customWidth="1"/>
    <col min="9737" max="9737" width="37.42578125" style="13" customWidth="1"/>
    <col min="9738" max="9738" width="9.5703125" style="13" customWidth="1"/>
    <col min="9739" max="9739" width="10.140625" style="13" customWidth="1"/>
    <col min="9740" max="9740" width="9.7109375" style="13" customWidth="1"/>
    <col min="9741" max="9741" width="8.5703125" style="13" customWidth="1"/>
    <col min="9742" max="9742" width="8" style="13" customWidth="1"/>
    <col min="9743" max="9745" width="0" style="13" hidden="1" customWidth="1"/>
    <col min="9746" max="9746" width="9.140625" style="13" customWidth="1"/>
    <col min="9747" max="9991" width="9.140625" style="13"/>
    <col min="9992" max="9992" width="3.28515625" style="13" customWidth="1"/>
    <col min="9993" max="9993" width="37.42578125" style="13" customWidth="1"/>
    <col min="9994" max="9994" width="9.5703125" style="13" customWidth="1"/>
    <col min="9995" max="9995" width="10.140625" style="13" customWidth="1"/>
    <col min="9996" max="9996" width="9.7109375" style="13" customWidth="1"/>
    <col min="9997" max="9997" width="8.5703125" style="13" customWidth="1"/>
    <col min="9998" max="9998" width="8" style="13" customWidth="1"/>
    <col min="9999" max="10001" width="0" style="13" hidden="1" customWidth="1"/>
    <col min="10002" max="10002" width="9.140625" style="13" customWidth="1"/>
    <col min="10003" max="10247" width="9.140625" style="13"/>
    <col min="10248" max="10248" width="3.28515625" style="13" customWidth="1"/>
    <col min="10249" max="10249" width="37.42578125" style="13" customWidth="1"/>
    <col min="10250" max="10250" width="9.5703125" style="13" customWidth="1"/>
    <col min="10251" max="10251" width="10.140625" style="13" customWidth="1"/>
    <col min="10252" max="10252" width="9.7109375" style="13" customWidth="1"/>
    <col min="10253" max="10253" width="8.5703125" style="13" customWidth="1"/>
    <col min="10254" max="10254" width="8" style="13" customWidth="1"/>
    <col min="10255" max="10257" width="0" style="13" hidden="1" customWidth="1"/>
    <col min="10258" max="10258" width="9.140625" style="13" customWidth="1"/>
    <col min="10259" max="10503" width="9.140625" style="13"/>
    <col min="10504" max="10504" width="3.28515625" style="13" customWidth="1"/>
    <col min="10505" max="10505" width="37.42578125" style="13" customWidth="1"/>
    <col min="10506" max="10506" width="9.5703125" style="13" customWidth="1"/>
    <col min="10507" max="10507" width="10.140625" style="13" customWidth="1"/>
    <col min="10508" max="10508" width="9.7109375" style="13" customWidth="1"/>
    <col min="10509" max="10509" width="8.5703125" style="13" customWidth="1"/>
    <col min="10510" max="10510" width="8" style="13" customWidth="1"/>
    <col min="10511" max="10513" width="0" style="13" hidden="1" customWidth="1"/>
    <col min="10514" max="10514" width="9.140625" style="13" customWidth="1"/>
    <col min="10515" max="10759" width="9.140625" style="13"/>
    <col min="10760" max="10760" width="3.28515625" style="13" customWidth="1"/>
    <col min="10761" max="10761" width="37.42578125" style="13" customWidth="1"/>
    <col min="10762" max="10762" width="9.5703125" style="13" customWidth="1"/>
    <col min="10763" max="10763" width="10.140625" style="13" customWidth="1"/>
    <col min="10764" max="10764" width="9.7109375" style="13" customWidth="1"/>
    <col min="10765" max="10765" width="8.5703125" style="13" customWidth="1"/>
    <col min="10766" max="10766" width="8" style="13" customWidth="1"/>
    <col min="10767" max="10769" width="0" style="13" hidden="1" customWidth="1"/>
    <col min="10770" max="10770" width="9.140625" style="13" customWidth="1"/>
    <col min="10771" max="11015" width="9.140625" style="13"/>
    <col min="11016" max="11016" width="3.28515625" style="13" customWidth="1"/>
    <col min="11017" max="11017" width="37.42578125" style="13" customWidth="1"/>
    <col min="11018" max="11018" width="9.5703125" style="13" customWidth="1"/>
    <col min="11019" max="11019" width="10.140625" style="13" customWidth="1"/>
    <col min="11020" max="11020" width="9.7109375" style="13" customWidth="1"/>
    <col min="11021" max="11021" width="8.5703125" style="13" customWidth="1"/>
    <col min="11022" max="11022" width="8" style="13" customWidth="1"/>
    <col min="11023" max="11025" width="0" style="13" hidden="1" customWidth="1"/>
    <col min="11026" max="11026" width="9.140625" style="13" customWidth="1"/>
    <col min="11027" max="11271" width="9.140625" style="13"/>
    <col min="11272" max="11272" width="3.28515625" style="13" customWidth="1"/>
    <col min="11273" max="11273" width="37.42578125" style="13" customWidth="1"/>
    <col min="11274" max="11274" width="9.5703125" style="13" customWidth="1"/>
    <col min="11275" max="11275" width="10.140625" style="13" customWidth="1"/>
    <col min="11276" max="11276" width="9.7109375" style="13" customWidth="1"/>
    <col min="11277" max="11277" width="8.5703125" style="13" customWidth="1"/>
    <col min="11278" max="11278" width="8" style="13" customWidth="1"/>
    <col min="11279" max="11281" width="0" style="13" hidden="1" customWidth="1"/>
    <col min="11282" max="11282" width="9.140625" style="13" customWidth="1"/>
    <col min="11283" max="11527" width="9.140625" style="13"/>
    <col min="11528" max="11528" width="3.28515625" style="13" customWidth="1"/>
    <col min="11529" max="11529" width="37.42578125" style="13" customWidth="1"/>
    <col min="11530" max="11530" width="9.5703125" style="13" customWidth="1"/>
    <col min="11531" max="11531" width="10.140625" style="13" customWidth="1"/>
    <col min="11532" max="11532" width="9.7109375" style="13" customWidth="1"/>
    <col min="11533" max="11533" width="8.5703125" style="13" customWidth="1"/>
    <col min="11534" max="11534" width="8" style="13" customWidth="1"/>
    <col min="11535" max="11537" width="0" style="13" hidden="1" customWidth="1"/>
    <col min="11538" max="11538" width="9.140625" style="13" customWidth="1"/>
    <col min="11539" max="11783" width="9.140625" style="13"/>
    <col min="11784" max="11784" width="3.28515625" style="13" customWidth="1"/>
    <col min="11785" max="11785" width="37.42578125" style="13" customWidth="1"/>
    <col min="11786" max="11786" width="9.5703125" style="13" customWidth="1"/>
    <col min="11787" max="11787" width="10.140625" style="13" customWidth="1"/>
    <col min="11788" max="11788" width="9.7109375" style="13" customWidth="1"/>
    <col min="11789" max="11789" width="8.5703125" style="13" customWidth="1"/>
    <col min="11790" max="11790" width="8" style="13" customWidth="1"/>
    <col min="11791" max="11793" width="0" style="13" hidden="1" customWidth="1"/>
    <col min="11794" max="11794" width="9.140625" style="13" customWidth="1"/>
    <col min="11795" max="12039" width="9.140625" style="13"/>
    <col min="12040" max="12040" width="3.28515625" style="13" customWidth="1"/>
    <col min="12041" max="12041" width="37.42578125" style="13" customWidth="1"/>
    <col min="12042" max="12042" width="9.5703125" style="13" customWidth="1"/>
    <col min="12043" max="12043" width="10.140625" style="13" customWidth="1"/>
    <col min="12044" max="12044" width="9.7109375" style="13" customWidth="1"/>
    <col min="12045" max="12045" width="8.5703125" style="13" customWidth="1"/>
    <col min="12046" max="12046" width="8" style="13" customWidth="1"/>
    <col min="12047" max="12049" width="0" style="13" hidden="1" customWidth="1"/>
    <col min="12050" max="12050" width="9.140625" style="13" customWidth="1"/>
    <col min="12051" max="12295" width="9.140625" style="13"/>
    <col min="12296" max="12296" width="3.28515625" style="13" customWidth="1"/>
    <col min="12297" max="12297" width="37.42578125" style="13" customWidth="1"/>
    <col min="12298" max="12298" width="9.5703125" style="13" customWidth="1"/>
    <col min="12299" max="12299" width="10.140625" style="13" customWidth="1"/>
    <col min="12300" max="12300" width="9.7109375" style="13" customWidth="1"/>
    <col min="12301" max="12301" width="8.5703125" style="13" customWidth="1"/>
    <col min="12302" max="12302" width="8" style="13" customWidth="1"/>
    <col min="12303" max="12305" width="0" style="13" hidden="1" customWidth="1"/>
    <col min="12306" max="12306" width="9.140625" style="13" customWidth="1"/>
    <col min="12307" max="12551" width="9.140625" style="13"/>
    <col min="12552" max="12552" width="3.28515625" style="13" customWidth="1"/>
    <col min="12553" max="12553" width="37.42578125" style="13" customWidth="1"/>
    <col min="12554" max="12554" width="9.5703125" style="13" customWidth="1"/>
    <col min="12555" max="12555" width="10.140625" style="13" customWidth="1"/>
    <col min="12556" max="12556" width="9.7109375" style="13" customWidth="1"/>
    <col min="12557" max="12557" width="8.5703125" style="13" customWidth="1"/>
    <col min="12558" max="12558" width="8" style="13" customWidth="1"/>
    <col min="12559" max="12561" width="0" style="13" hidden="1" customWidth="1"/>
    <col min="12562" max="12562" width="9.140625" style="13" customWidth="1"/>
    <col min="12563" max="12807" width="9.140625" style="13"/>
    <col min="12808" max="12808" width="3.28515625" style="13" customWidth="1"/>
    <col min="12809" max="12809" width="37.42578125" style="13" customWidth="1"/>
    <col min="12810" max="12810" width="9.5703125" style="13" customWidth="1"/>
    <col min="12811" max="12811" width="10.140625" style="13" customWidth="1"/>
    <col min="12812" max="12812" width="9.7109375" style="13" customWidth="1"/>
    <col min="12813" max="12813" width="8.5703125" style="13" customWidth="1"/>
    <col min="12814" max="12814" width="8" style="13" customWidth="1"/>
    <col min="12815" max="12817" width="0" style="13" hidden="1" customWidth="1"/>
    <col min="12818" max="12818" width="9.140625" style="13" customWidth="1"/>
    <col min="12819" max="13063" width="9.140625" style="13"/>
    <col min="13064" max="13064" width="3.28515625" style="13" customWidth="1"/>
    <col min="13065" max="13065" width="37.42578125" style="13" customWidth="1"/>
    <col min="13066" max="13066" width="9.5703125" style="13" customWidth="1"/>
    <col min="13067" max="13067" width="10.140625" style="13" customWidth="1"/>
    <col min="13068" max="13068" width="9.7109375" style="13" customWidth="1"/>
    <col min="13069" max="13069" width="8.5703125" style="13" customWidth="1"/>
    <col min="13070" max="13070" width="8" style="13" customWidth="1"/>
    <col min="13071" max="13073" width="0" style="13" hidden="1" customWidth="1"/>
    <col min="13074" max="13074" width="9.140625" style="13" customWidth="1"/>
    <col min="13075" max="13319" width="9.140625" style="13"/>
    <col min="13320" max="13320" width="3.28515625" style="13" customWidth="1"/>
    <col min="13321" max="13321" width="37.42578125" style="13" customWidth="1"/>
    <col min="13322" max="13322" width="9.5703125" style="13" customWidth="1"/>
    <col min="13323" max="13323" width="10.140625" style="13" customWidth="1"/>
    <col min="13324" max="13324" width="9.7109375" style="13" customWidth="1"/>
    <col min="13325" max="13325" width="8.5703125" style="13" customWidth="1"/>
    <col min="13326" max="13326" width="8" style="13" customWidth="1"/>
    <col min="13327" max="13329" width="0" style="13" hidden="1" customWidth="1"/>
    <col min="13330" max="13330" width="9.140625" style="13" customWidth="1"/>
    <col min="13331" max="13575" width="9.140625" style="13"/>
    <col min="13576" max="13576" width="3.28515625" style="13" customWidth="1"/>
    <col min="13577" max="13577" width="37.42578125" style="13" customWidth="1"/>
    <col min="13578" max="13578" width="9.5703125" style="13" customWidth="1"/>
    <col min="13579" max="13579" width="10.140625" style="13" customWidth="1"/>
    <col min="13580" max="13580" width="9.7109375" style="13" customWidth="1"/>
    <col min="13581" max="13581" width="8.5703125" style="13" customWidth="1"/>
    <col min="13582" max="13582" width="8" style="13" customWidth="1"/>
    <col min="13583" max="13585" width="0" style="13" hidden="1" customWidth="1"/>
    <col min="13586" max="13586" width="9.140625" style="13" customWidth="1"/>
    <col min="13587" max="13831" width="9.140625" style="13"/>
    <col min="13832" max="13832" width="3.28515625" style="13" customWidth="1"/>
    <col min="13833" max="13833" width="37.42578125" style="13" customWidth="1"/>
    <col min="13834" max="13834" width="9.5703125" style="13" customWidth="1"/>
    <col min="13835" max="13835" width="10.140625" style="13" customWidth="1"/>
    <col min="13836" max="13836" width="9.7109375" style="13" customWidth="1"/>
    <col min="13837" max="13837" width="8.5703125" style="13" customWidth="1"/>
    <col min="13838" max="13838" width="8" style="13" customWidth="1"/>
    <col min="13839" max="13841" width="0" style="13" hidden="1" customWidth="1"/>
    <col min="13842" max="13842" width="9.140625" style="13" customWidth="1"/>
    <col min="13843" max="14087" width="9.140625" style="13"/>
    <col min="14088" max="14088" width="3.28515625" style="13" customWidth="1"/>
    <col min="14089" max="14089" width="37.42578125" style="13" customWidth="1"/>
    <col min="14090" max="14090" width="9.5703125" style="13" customWidth="1"/>
    <col min="14091" max="14091" width="10.140625" style="13" customWidth="1"/>
    <col min="14092" max="14092" width="9.7109375" style="13" customWidth="1"/>
    <col min="14093" max="14093" width="8.5703125" style="13" customWidth="1"/>
    <col min="14094" max="14094" width="8" style="13" customWidth="1"/>
    <col min="14095" max="14097" width="0" style="13" hidden="1" customWidth="1"/>
    <col min="14098" max="14098" width="9.140625" style="13" customWidth="1"/>
    <col min="14099" max="14343" width="9.140625" style="13"/>
    <col min="14344" max="14344" width="3.28515625" style="13" customWidth="1"/>
    <col min="14345" max="14345" width="37.42578125" style="13" customWidth="1"/>
    <col min="14346" max="14346" width="9.5703125" style="13" customWidth="1"/>
    <col min="14347" max="14347" width="10.140625" style="13" customWidth="1"/>
    <col min="14348" max="14348" width="9.7109375" style="13" customWidth="1"/>
    <col min="14349" max="14349" width="8.5703125" style="13" customWidth="1"/>
    <col min="14350" max="14350" width="8" style="13" customWidth="1"/>
    <col min="14351" max="14353" width="0" style="13" hidden="1" customWidth="1"/>
    <col min="14354" max="14354" width="9.140625" style="13" customWidth="1"/>
    <col min="14355" max="14599" width="9.140625" style="13"/>
    <col min="14600" max="14600" width="3.28515625" style="13" customWidth="1"/>
    <col min="14601" max="14601" width="37.42578125" style="13" customWidth="1"/>
    <col min="14602" max="14602" width="9.5703125" style="13" customWidth="1"/>
    <col min="14603" max="14603" width="10.140625" style="13" customWidth="1"/>
    <col min="14604" max="14604" width="9.7109375" style="13" customWidth="1"/>
    <col min="14605" max="14605" width="8.5703125" style="13" customWidth="1"/>
    <col min="14606" max="14606" width="8" style="13" customWidth="1"/>
    <col min="14607" max="14609" width="0" style="13" hidden="1" customWidth="1"/>
    <col min="14610" max="14610" width="9.140625" style="13" customWidth="1"/>
    <col min="14611" max="14855" width="9.140625" style="13"/>
    <col min="14856" max="14856" width="3.28515625" style="13" customWidth="1"/>
    <col min="14857" max="14857" width="37.42578125" style="13" customWidth="1"/>
    <col min="14858" max="14858" width="9.5703125" style="13" customWidth="1"/>
    <col min="14859" max="14859" width="10.140625" style="13" customWidth="1"/>
    <col min="14860" max="14860" width="9.7109375" style="13" customWidth="1"/>
    <col min="14861" max="14861" width="8.5703125" style="13" customWidth="1"/>
    <col min="14862" max="14862" width="8" style="13" customWidth="1"/>
    <col min="14863" max="14865" width="0" style="13" hidden="1" customWidth="1"/>
    <col min="14866" max="14866" width="9.140625" style="13" customWidth="1"/>
    <col min="14867" max="15111" width="9.140625" style="13"/>
    <col min="15112" max="15112" width="3.28515625" style="13" customWidth="1"/>
    <col min="15113" max="15113" width="37.42578125" style="13" customWidth="1"/>
    <col min="15114" max="15114" width="9.5703125" style="13" customWidth="1"/>
    <col min="15115" max="15115" width="10.140625" style="13" customWidth="1"/>
    <col min="15116" max="15116" width="9.7109375" style="13" customWidth="1"/>
    <col min="15117" max="15117" width="8.5703125" style="13" customWidth="1"/>
    <col min="15118" max="15118" width="8" style="13" customWidth="1"/>
    <col min="15119" max="15121" width="0" style="13" hidden="1" customWidth="1"/>
    <col min="15122" max="15122" width="9.140625" style="13" customWidth="1"/>
    <col min="15123" max="15367" width="9.140625" style="13"/>
    <col min="15368" max="15368" width="3.28515625" style="13" customWidth="1"/>
    <col min="15369" max="15369" width="37.42578125" style="13" customWidth="1"/>
    <col min="15370" max="15370" width="9.5703125" style="13" customWidth="1"/>
    <col min="15371" max="15371" width="10.140625" style="13" customWidth="1"/>
    <col min="15372" max="15372" width="9.7109375" style="13" customWidth="1"/>
    <col min="15373" max="15373" width="8.5703125" style="13" customWidth="1"/>
    <col min="15374" max="15374" width="8" style="13" customWidth="1"/>
    <col min="15375" max="15377" width="0" style="13" hidden="1" customWidth="1"/>
    <col min="15378" max="15378" width="9.140625" style="13" customWidth="1"/>
    <col min="15379" max="15623" width="9.140625" style="13"/>
    <col min="15624" max="15624" width="3.28515625" style="13" customWidth="1"/>
    <col min="15625" max="15625" width="37.42578125" style="13" customWidth="1"/>
    <col min="15626" max="15626" width="9.5703125" style="13" customWidth="1"/>
    <col min="15627" max="15627" width="10.140625" style="13" customWidth="1"/>
    <col min="15628" max="15628" width="9.7109375" style="13" customWidth="1"/>
    <col min="15629" max="15629" width="8.5703125" style="13" customWidth="1"/>
    <col min="15630" max="15630" width="8" style="13" customWidth="1"/>
    <col min="15631" max="15633" width="0" style="13" hidden="1" customWidth="1"/>
    <col min="15634" max="15634" width="9.140625" style="13" customWidth="1"/>
    <col min="15635" max="15879" width="9.140625" style="13"/>
    <col min="15880" max="15880" width="3.28515625" style="13" customWidth="1"/>
    <col min="15881" max="15881" width="37.42578125" style="13" customWidth="1"/>
    <col min="15882" max="15882" width="9.5703125" style="13" customWidth="1"/>
    <col min="15883" max="15883" width="10.140625" style="13" customWidth="1"/>
    <col min="15884" max="15884" width="9.7109375" style="13" customWidth="1"/>
    <col min="15885" max="15885" width="8.5703125" style="13" customWidth="1"/>
    <col min="15886" max="15886" width="8" style="13" customWidth="1"/>
    <col min="15887" max="15889" width="0" style="13" hidden="1" customWidth="1"/>
    <col min="15890" max="15890" width="9.140625" style="13" customWidth="1"/>
    <col min="15891" max="16135" width="9.140625" style="13"/>
    <col min="16136" max="16136" width="3.28515625" style="13" customWidth="1"/>
    <col min="16137" max="16137" width="37.42578125" style="13" customWidth="1"/>
    <col min="16138" max="16138" width="9.5703125" style="13" customWidth="1"/>
    <col min="16139" max="16139" width="10.140625" style="13" customWidth="1"/>
    <col min="16140" max="16140" width="9.7109375" style="13" customWidth="1"/>
    <col min="16141" max="16141" width="8.5703125" style="13" customWidth="1"/>
    <col min="16142" max="16142" width="8" style="13" customWidth="1"/>
    <col min="16143" max="16145" width="0" style="13" hidden="1" customWidth="1"/>
    <col min="16146" max="16146" width="9.140625" style="13" customWidth="1"/>
    <col min="16147" max="16384" width="9.140625" style="13"/>
  </cols>
  <sheetData>
    <row r="2" spans="1:16" x14ac:dyDescent="0.25">
      <c r="A2" s="305" t="s">
        <v>322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78"/>
    </row>
    <row r="3" spans="1:16" x14ac:dyDescent="0.25">
      <c r="A3" s="305" t="s">
        <v>308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41"/>
      <c r="O3" s="82"/>
      <c r="P3" s="39"/>
    </row>
    <row r="4" spans="1:16" x14ac:dyDescent="0.25">
      <c r="A4" s="305" t="s">
        <v>381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78"/>
    </row>
    <row r="5" spans="1:16" x14ac:dyDescent="0.25">
      <c r="A5" s="79"/>
      <c r="B5" s="79"/>
      <c r="C5" s="79"/>
      <c r="D5" s="79"/>
      <c r="E5" s="88"/>
      <c r="F5" s="99"/>
      <c r="G5" s="233"/>
      <c r="H5" s="263"/>
      <c r="I5" s="263"/>
      <c r="J5" s="99"/>
      <c r="K5" s="99"/>
      <c r="L5" s="79"/>
      <c r="M5" s="78"/>
    </row>
    <row r="6" spans="1:16" x14ac:dyDescent="0.25">
      <c r="A6" s="79"/>
      <c r="B6" s="79"/>
      <c r="C6" s="79"/>
      <c r="D6" s="79"/>
      <c r="E6" s="88"/>
      <c r="F6" s="99"/>
      <c r="G6" s="233"/>
      <c r="H6" s="263"/>
      <c r="I6" s="263"/>
      <c r="J6" s="99"/>
      <c r="K6" s="99"/>
      <c r="L6" s="79"/>
      <c r="M6" s="78"/>
    </row>
    <row r="7" spans="1:16" x14ac:dyDescent="0.25">
      <c r="A7" s="306" t="s">
        <v>309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83"/>
      <c r="P7" s="43"/>
    </row>
    <row r="8" spans="1:16" x14ac:dyDescent="0.25">
      <c r="A8" s="80"/>
      <c r="B8" s="80"/>
      <c r="C8" s="80"/>
      <c r="D8" s="80"/>
      <c r="E8" s="89"/>
      <c r="F8" s="100"/>
      <c r="G8" s="234"/>
      <c r="H8" s="264"/>
      <c r="I8" s="264"/>
      <c r="J8" s="269" t="s">
        <v>147</v>
      </c>
      <c r="K8" s="100"/>
      <c r="L8" s="80"/>
      <c r="M8" s="80"/>
      <c r="N8" s="80"/>
      <c r="O8" s="83"/>
      <c r="P8" s="76"/>
    </row>
    <row r="9" spans="1:16" ht="18" customHeight="1" x14ac:dyDescent="0.25">
      <c r="A9" s="307" t="s">
        <v>0</v>
      </c>
      <c r="B9" s="307" t="s">
        <v>20</v>
      </c>
      <c r="C9" s="307" t="s">
        <v>60</v>
      </c>
      <c r="D9" s="315" t="s">
        <v>1</v>
      </c>
      <c r="E9" s="302" t="s">
        <v>159</v>
      </c>
      <c r="F9" s="302" t="s">
        <v>297</v>
      </c>
      <c r="G9" s="302" t="s">
        <v>382</v>
      </c>
      <c r="H9" s="302" t="s">
        <v>330</v>
      </c>
      <c r="I9" s="302" t="s">
        <v>380</v>
      </c>
      <c r="J9" s="302" t="s">
        <v>298</v>
      </c>
      <c r="K9" s="302" t="s">
        <v>332</v>
      </c>
      <c r="L9" s="302" t="s">
        <v>300</v>
      </c>
      <c r="M9" s="44"/>
      <c r="N9" s="45"/>
      <c r="O9" s="46"/>
      <c r="P9" s="46"/>
    </row>
    <row r="10" spans="1:16" x14ac:dyDescent="0.25">
      <c r="A10" s="308"/>
      <c r="B10" s="310"/>
      <c r="C10" s="310"/>
      <c r="D10" s="316"/>
      <c r="E10" s="303"/>
      <c r="F10" s="303"/>
      <c r="G10" s="303"/>
      <c r="H10" s="303"/>
      <c r="I10" s="303"/>
      <c r="J10" s="303"/>
      <c r="K10" s="303"/>
      <c r="L10" s="303"/>
      <c r="M10" s="47"/>
      <c r="N10" s="48"/>
      <c r="O10" s="46"/>
      <c r="P10" s="46"/>
    </row>
    <row r="11" spans="1:16" ht="66" customHeight="1" x14ac:dyDescent="0.25">
      <c r="A11" s="309"/>
      <c r="B11" s="311"/>
      <c r="C11" s="311"/>
      <c r="D11" s="317"/>
      <c r="E11" s="304"/>
      <c r="F11" s="304"/>
      <c r="G11" s="304"/>
      <c r="H11" s="304"/>
      <c r="I11" s="304"/>
      <c r="J11" s="304"/>
      <c r="K11" s="304"/>
      <c r="L11" s="304"/>
      <c r="M11" s="45"/>
      <c r="N11" s="49"/>
      <c r="O11" s="46"/>
      <c r="P11" s="46"/>
    </row>
    <row r="12" spans="1:16" x14ac:dyDescent="0.25">
      <c r="A12" s="50" t="s">
        <v>3</v>
      </c>
      <c r="B12" s="50" t="s">
        <v>4</v>
      </c>
      <c r="C12" s="50" t="s">
        <v>5</v>
      </c>
      <c r="D12" s="51" t="s">
        <v>6</v>
      </c>
      <c r="E12" s="51" t="s">
        <v>7</v>
      </c>
      <c r="F12" s="51" t="s">
        <v>8</v>
      </c>
      <c r="G12" s="51" t="s">
        <v>9</v>
      </c>
      <c r="H12" s="51" t="s">
        <v>10</v>
      </c>
      <c r="I12" s="51" t="s">
        <v>23</v>
      </c>
      <c r="J12" s="51" t="s">
        <v>52</v>
      </c>
      <c r="K12" s="51" t="s">
        <v>53</v>
      </c>
      <c r="L12" s="51" t="s">
        <v>54</v>
      </c>
      <c r="M12" s="49"/>
      <c r="N12" s="49"/>
      <c r="O12" s="46"/>
      <c r="P12" s="46"/>
    </row>
    <row r="13" spans="1:16" x14ac:dyDescent="0.25">
      <c r="A13" s="50">
        <v>1</v>
      </c>
      <c r="B13" s="50"/>
      <c r="C13" s="50">
        <v>1</v>
      </c>
      <c r="D13" s="53" t="s">
        <v>118</v>
      </c>
      <c r="E13" s="54">
        <v>100470</v>
      </c>
      <c r="F13" s="54">
        <v>109961</v>
      </c>
      <c r="G13" s="54">
        <v>111485</v>
      </c>
      <c r="H13" s="54">
        <v>2355</v>
      </c>
      <c r="I13" s="54">
        <v>113840</v>
      </c>
      <c r="J13" s="54">
        <v>59129</v>
      </c>
      <c r="K13" s="54">
        <v>54711</v>
      </c>
      <c r="L13" s="54">
        <v>0</v>
      </c>
      <c r="M13" s="49"/>
      <c r="N13" s="49"/>
      <c r="O13" s="46"/>
      <c r="P13" s="46"/>
    </row>
    <row r="14" spans="1:16" x14ac:dyDescent="0.25">
      <c r="A14" s="50">
        <v>2</v>
      </c>
      <c r="B14" s="50"/>
      <c r="C14" s="50">
        <v>2</v>
      </c>
      <c r="D14" s="52" t="s">
        <v>117</v>
      </c>
      <c r="E14" s="54">
        <v>17887</v>
      </c>
      <c r="F14" s="54">
        <v>17444</v>
      </c>
      <c r="G14" s="54">
        <v>20455</v>
      </c>
      <c r="H14" s="54">
        <v>751</v>
      </c>
      <c r="I14" s="54">
        <v>21206</v>
      </c>
      <c r="J14" s="54">
        <v>18195</v>
      </c>
      <c r="K14" s="54">
        <v>3011</v>
      </c>
      <c r="L14" s="54"/>
      <c r="M14" s="49"/>
      <c r="N14" s="49"/>
      <c r="O14" s="46"/>
      <c r="P14" s="46"/>
    </row>
    <row r="15" spans="1:16" x14ac:dyDescent="0.25">
      <c r="A15" s="50">
        <v>3</v>
      </c>
      <c r="B15" s="50">
        <v>1</v>
      </c>
      <c r="C15" s="50"/>
      <c r="D15" s="58" t="s">
        <v>119</v>
      </c>
      <c r="E15" s="54">
        <f>SUM(E13:E14)</f>
        <v>118357</v>
      </c>
      <c r="F15" s="54">
        <f t="shared" ref="F15" si="0">SUM(F13:F14)</f>
        <v>127405</v>
      </c>
      <c r="G15" s="54">
        <f t="shared" ref="G15" si="1">SUM(G13:G14)</f>
        <v>131940</v>
      </c>
      <c r="H15" s="54">
        <f t="shared" ref="H15" si="2">SUM(H13:H14)</f>
        <v>3106</v>
      </c>
      <c r="I15" s="54">
        <f t="shared" ref="I15:L15" si="3">SUM(I13:I14)</f>
        <v>135046</v>
      </c>
      <c r="J15" s="54">
        <f t="shared" si="3"/>
        <v>77324</v>
      </c>
      <c r="K15" s="54">
        <f t="shared" si="3"/>
        <v>57722</v>
      </c>
      <c r="L15" s="54">
        <f t="shared" si="3"/>
        <v>0</v>
      </c>
      <c r="M15" s="49"/>
      <c r="N15" s="49"/>
      <c r="O15" s="46"/>
      <c r="P15" s="46"/>
    </row>
    <row r="16" spans="1:16" x14ac:dyDescent="0.25">
      <c r="A16" s="50">
        <v>4</v>
      </c>
      <c r="B16" s="50"/>
      <c r="C16" s="50">
        <v>1</v>
      </c>
      <c r="D16" s="58" t="s">
        <v>121</v>
      </c>
      <c r="E16" s="54">
        <f>SUM(E17:E18)</f>
        <v>9295</v>
      </c>
      <c r="F16" s="54">
        <f t="shared" ref="F16" si="4">SUM(F17:F18)</f>
        <v>9295</v>
      </c>
      <c r="G16" s="54">
        <f t="shared" ref="G16" si="5">SUM(G17:G18)</f>
        <v>9295</v>
      </c>
      <c r="H16" s="54">
        <f t="shared" ref="H16:L16" si="6">SUM(H17:H18)</f>
        <v>-970</v>
      </c>
      <c r="I16" s="54">
        <f t="shared" si="6"/>
        <v>8325</v>
      </c>
      <c r="J16" s="54">
        <f t="shared" si="6"/>
        <v>8325</v>
      </c>
      <c r="K16" s="54">
        <f t="shared" si="6"/>
        <v>0</v>
      </c>
      <c r="L16" s="54">
        <f t="shared" si="6"/>
        <v>0</v>
      </c>
      <c r="M16" s="49"/>
      <c r="N16" s="49"/>
      <c r="O16" s="46"/>
      <c r="P16" s="46"/>
    </row>
    <row r="17" spans="1:16" x14ac:dyDescent="0.25">
      <c r="A17" s="50">
        <v>5</v>
      </c>
      <c r="B17" s="50"/>
      <c r="C17" s="50"/>
      <c r="D17" s="53" t="s">
        <v>87</v>
      </c>
      <c r="E17" s="54">
        <v>4767</v>
      </c>
      <c r="F17" s="54">
        <v>4767</v>
      </c>
      <c r="G17" s="54">
        <v>4767</v>
      </c>
      <c r="H17" s="54">
        <v>-542</v>
      </c>
      <c r="I17" s="54">
        <v>4225</v>
      </c>
      <c r="J17" s="54">
        <v>4225</v>
      </c>
      <c r="K17" s="54"/>
      <c r="L17" s="54"/>
      <c r="M17" s="49"/>
      <c r="N17" s="49"/>
      <c r="O17" s="46"/>
      <c r="P17" s="46"/>
    </row>
    <row r="18" spans="1:16" x14ac:dyDescent="0.25">
      <c r="A18" s="50">
        <v>6</v>
      </c>
      <c r="B18" s="50"/>
      <c r="C18" s="50"/>
      <c r="D18" s="55" t="s">
        <v>24</v>
      </c>
      <c r="E18" s="54">
        <v>4528</v>
      </c>
      <c r="F18" s="54">
        <v>4528</v>
      </c>
      <c r="G18" s="54">
        <v>4528</v>
      </c>
      <c r="H18" s="54">
        <v>-428</v>
      </c>
      <c r="I18" s="54">
        <v>4100</v>
      </c>
      <c r="J18" s="54">
        <v>4100</v>
      </c>
      <c r="K18" s="54"/>
      <c r="L18" s="54"/>
      <c r="M18" s="49"/>
      <c r="N18" s="49"/>
      <c r="O18" s="46"/>
      <c r="P18" s="46"/>
    </row>
    <row r="19" spans="1:16" x14ac:dyDescent="0.25">
      <c r="A19" s="50">
        <v>7</v>
      </c>
      <c r="B19" s="50"/>
      <c r="C19" s="50">
        <v>2</v>
      </c>
      <c r="D19" s="55" t="s">
        <v>122</v>
      </c>
      <c r="E19" s="54">
        <v>31580</v>
      </c>
      <c r="F19" s="54">
        <v>30852</v>
      </c>
      <c r="G19" s="54">
        <v>30852</v>
      </c>
      <c r="H19" s="54">
        <v>-3552</v>
      </c>
      <c r="I19" s="54">
        <v>27300</v>
      </c>
      <c r="J19" s="54">
        <v>25255</v>
      </c>
      <c r="K19" s="54">
        <v>0</v>
      </c>
      <c r="L19" s="54">
        <v>2045</v>
      </c>
      <c r="M19" s="49"/>
      <c r="N19" s="49"/>
      <c r="O19" s="46"/>
      <c r="P19" s="46"/>
    </row>
    <row r="20" spans="1:16" x14ac:dyDescent="0.25">
      <c r="A20" s="50">
        <v>8</v>
      </c>
      <c r="B20" s="50"/>
      <c r="C20" s="50"/>
      <c r="D20" s="55" t="s">
        <v>25</v>
      </c>
      <c r="E20" s="54">
        <v>31580</v>
      </c>
      <c r="F20" s="54">
        <v>30852</v>
      </c>
      <c r="G20" s="54">
        <v>30852</v>
      </c>
      <c r="H20" s="54">
        <v>-3552</v>
      </c>
      <c r="I20" s="54">
        <v>27300</v>
      </c>
      <c r="J20" s="54">
        <v>25255</v>
      </c>
      <c r="K20" s="54">
        <v>0</v>
      </c>
      <c r="L20" s="54">
        <v>2045</v>
      </c>
      <c r="M20" s="49"/>
      <c r="N20" s="49"/>
      <c r="O20" s="46"/>
      <c r="P20" s="46"/>
    </row>
    <row r="21" spans="1:16" x14ac:dyDescent="0.25">
      <c r="A21" s="50">
        <v>9</v>
      </c>
      <c r="B21" s="50"/>
      <c r="C21" s="50">
        <v>3</v>
      </c>
      <c r="D21" s="53" t="s">
        <v>26</v>
      </c>
      <c r="E21" s="54">
        <v>2548</v>
      </c>
      <c r="F21" s="54">
        <v>2548</v>
      </c>
      <c r="G21" s="54">
        <v>2548</v>
      </c>
      <c r="H21" s="54">
        <v>306</v>
      </c>
      <c r="I21" s="54">
        <v>2854</v>
      </c>
      <c r="J21" s="54">
        <v>2854</v>
      </c>
      <c r="K21" s="54"/>
      <c r="L21" s="54"/>
      <c r="M21" s="49"/>
      <c r="N21" s="49"/>
      <c r="O21" s="46"/>
      <c r="P21" s="46"/>
    </row>
    <row r="22" spans="1:16" x14ac:dyDescent="0.25">
      <c r="A22" s="50">
        <v>10</v>
      </c>
      <c r="B22" s="50"/>
      <c r="C22" s="50">
        <v>4</v>
      </c>
      <c r="D22" s="53" t="s">
        <v>123</v>
      </c>
      <c r="E22" s="54">
        <v>1960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/>
      <c r="L22" s="54"/>
      <c r="M22" s="49"/>
      <c r="N22" s="49"/>
      <c r="O22" s="46"/>
      <c r="P22" s="46"/>
    </row>
    <row r="23" spans="1:16" x14ac:dyDescent="0.25">
      <c r="A23" s="50">
        <v>11</v>
      </c>
      <c r="B23" s="50"/>
      <c r="C23" s="50"/>
      <c r="D23" s="55" t="s">
        <v>91</v>
      </c>
      <c r="E23" s="54">
        <v>1960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/>
      <c r="L23" s="54"/>
      <c r="M23" s="49"/>
      <c r="N23" s="49"/>
      <c r="O23" s="46"/>
      <c r="P23" s="46"/>
    </row>
    <row r="24" spans="1:16" x14ac:dyDescent="0.25">
      <c r="A24" s="50">
        <v>12</v>
      </c>
      <c r="B24" s="50"/>
      <c r="C24" s="50">
        <v>5</v>
      </c>
      <c r="D24" s="53" t="s">
        <v>124</v>
      </c>
      <c r="E24" s="54">
        <v>845</v>
      </c>
      <c r="F24" s="54">
        <v>345</v>
      </c>
      <c r="G24" s="54">
        <v>345</v>
      </c>
      <c r="H24" s="54">
        <v>-275</v>
      </c>
      <c r="I24" s="54">
        <v>70</v>
      </c>
      <c r="J24" s="54">
        <v>70</v>
      </c>
      <c r="K24" s="54"/>
      <c r="L24" s="54"/>
      <c r="M24" s="49"/>
      <c r="N24" s="49"/>
      <c r="O24" s="46"/>
      <c r="P24" s="46"/>
    </row>
    <row r="25" spans="1:16" x14ac:dyDescent="0.25">
      <c r="A25" s="50">
        <v>13</v>
      </c>
      <c r="B25" s="50">
        <v>2</v>
      </c>
      <c r="C25" s="50"/>
      <c r="D25" s="58" t="s">
        <v>33</v>
      </c>
      <c r="E25" s="54">
        <f>SUM(E16+E19+E21+E22+E24)</f>
        <v>46228</v>
      </c>
      <c r="F25" s="54">
        <f t="shared" ref="F25:L25" si="7">SUM(F16+F19+F21+F22+F24)</f>
        <v>43040</v>
      </c>
      <c r="G25" s="54">
        <f t="shared" si="7"/>
        <v>43040</v>
      </c>
      <c r="H25" s="54">
        <f t="shared" si="7"/>
        <v>-4491</v>
      </c>
      <c r="I25" s="54">
        <f t="shared" si="7"/>
        <v>38549</v>
      </c>
      <c r="J25" s="54">
        <f t="shared" si="7"/>
        <v>36504</v>
      </c>
      <c r="K25" s="54">
        <f t="shared" si="7"/>
        <v>0</v>
      </c>
      <c r="L25" s="54">
        <f t="shared" si="7"/>
        <v>2045</v>
      </c>
      <c r="M25" s="49"/>
      <c r="N25" s="49"/>
      <c r="O25" s="46"/>
      <c r="P25" s="46"/>
    </row>
    <row r="26" spans="1:16" x14ac:dyDescent="0.25">
      <c r="A26" s="50">
        <v>14</v>
      </c>
      <c r="B26" s="50">
        <v>3</v>
      </c>
      <c r="C26" s="50"/>
      <c r="D26" s="55" t="s">
        <v>34</v>
      </c>
      <c r="E26" s="54">
        <v>1381</v>
      </c>
      <c r="F26" s="54">
        <v>765</v>
      </c>
      <c r="G26" s="54">
        <v>850</v>
      </c>
      <c r="H26" s="54">
        <v>707</v>
      </c>
      <c r="I26" s="54">
        <v>1557</v>
      </c>
      <c r="J26" s="54">
        <v>1472</v>
      </c>
      <c r="K26" s="54">
        <v>85</v>
      </c>
      <c r="L26" s="54"/>
      <c r="M26" s="49"/>
      <c r="N26" s="49"/>
      <c r="O26" s="46"/>
      <c r="P26" s="46"/>
    </row>
    <row r="27" spans="1:16" x14ac:dyDescent="0.25">
      <c r="A27" s="50">
        <v>15</v>
      </c>
      <c r="B27" s="50">
        <v>4</v>
      </c>
      <c r="C27" s="50"/>
      <c r="D27" s="55" t="s">
        <v>97</v>
      </c>
      <c r="E27" s="54">
        <v>0</v>
      </c>
      <c r="F27" s="54">
        <v>0</v>
      </c>
      <c r="G27" s="54"/>
      <c r="H27" s="54">
        <v>0</v>
      </c>
      <c r="I27" s="54">
        <v>0</v>
      </c>
      <c r="J27" s="54"/>
      <c r="K27" s="54"/>
      <c r="L27" s="54"/>
      <c r="M27" s="49"/>
      <c r="N27" s="49"/>
      <c r="O27" s="46"/>
      <c r="P27" s="46"/>
    </row>
    <row r="28" spans="1:16" x14ac:dyDescent="0.25">
      <c r="A28" s="50">
        <v>16</v>
      </c>
      <c r="B28" s="50"/>
      <c r="C28" s="50"/>
      <c r="D28" s="55" t="s">
        <v>98</v>
      </c>
      <c r="E28" s="54">
        <f>SUM(E15,E25,E26,E27)</f>
        <v>165966</v>
      </c>
      <c r="F28" s="54">
        <f t="shared" ref="F28:L28" si="8">SUM(F15,F25,F26,F27)</f>
        <v>171210</v>
      </c>
      <c r="G28" s="54">
        <f t="shared" si="8"/>
        <v>175830</v>
      </c>
      <c r="H28" s="54">
        <f t="shared" si="8"/>
        <v>-678</v>
      </c>
      <c r="I28" s="54">
        <f t="shared" si="8"/>
        <v>175152</v>
      </c>
      <c r="J28" s="54">
        <f t="shared" si="8"/>
        <v>115300</v>
      </c>
      <c r="K28" s="54">
        <f t="shared" si="8"/>
        <v>57807</v>
      </c>
      <c r="L28" s="54">
        <f t="shared" si="8"/>
        <v>2045</v>
      </c>
      <c r="M28" s="49"/>
      <c r="N28" s="49"/>
      <c r="O28" s="46"/>
      <c r="P28" s="46"/>
    </row>
    <row r="29" spans="1:16" x14ac:dyDescent="0.25">
      <c r="A29" s="50">
        <v>17</v>
      </c>
      <c r="B29" s="50">
        <v>5</v>
      </c>
      <c r="C29" s="50"/>
      <c r="D29" s="58" t="s">
        <v>99</v>
      </c>
      <c r="E29" s="54">
        <v>0</v>
      </c>
      <c r="F29" s="54"/>
      <c r="G29" s="54">
        <v>93975</v>
      </c>
      <c r="H29" s="54">
        <v>0</v>
      </c>
      <c r="I29" s="54">
        <v>93975</v>
      </c>
      <c r="J29" s="54">
        <v>93975</v>
      </c>
      <c r="K29" s="54"/>
      <c r="L29" s="54"/>
      <c r="M29" s="49"/>
      <c r="N29" s="49"/>
      <c r="O29" s="46"/>
      <c r="P29" s="46"/>
    </row>
    <row r="30" spans="1:16" x14ac:dyDescent="0.25">
      <c r="A30" s="50">
        <v>18</v>
      </c>
      <c r="B30" s="50">
        <v>6</v>
      </c>
      <c r="C30" s="50"/>
      <c r="D30" s="55" t="s">
        <v>120</v>
      </c>
      <c r="E30" s="54">
        <v>100</v>
      </c>
      <c r="F30" s="54">
        <v>100</v>
      </c>
      <c r="G30" s="54">
        <v>100</v>
      </c>
      <c r="H30" s="54">
        <v>77</v>
      </c>
      <c r="I30" s="54">
        <v>177</v>
      </c>
      <c r="J30" s="54">
        <v>177</v>
      </c>
      <c r="K30" s="54"/>
      <c r="L30" s="54"/>
      <c r="M30" s="49"/>
      <c r="N30" s="49"/>
      <c r="O30" s="46"/>
      <c r="P30" s="46"/>
    </row>
    <row r="31" spans="1:16" x14ac:dyDescent="0.25">
      <c r="A31" s="50">
        <v>19</v>
      </c>
      <c r="B31" s="50">
        <v>7</v>
      </c>
      <c r="C31" s="50"/>
      <c r="D31" s="55" t="s">
        <v>100</v>
      </c>
      <c r="E31" s="54">
        <v>900</v>
      </c>
      <c r="F31" s="54">
        <v>691</v>
      </c>
      <c r="G31" s="54">
        <v>691</v>
      </c>
      <c r="H31" s="54">
        <v>-103</v>
      </c>
      <c r="I31" s="54">
        <v>588</v>
      </c>
      <c r="J31" s="54">
        <v>588</v>
      </c>
      <c r="K31" s="54"/>
      <c r="L31" s="54"/>
      <c r="M31" s="49"/>
      <c r="N31" s="49"/>
      <c r="O31" s="46"/>
      <c r="P31" s="46"/>
    </row>
    <row r="32" spans="1:16" x14ac:dyDescent="0.25">
      <c r="A32" s="50">
        <v>20</v>
      </c>
      <c r="B32" s="50"/>
      <c r="C32" s="50"/>
      <c r="D32" s="55" t="s">
        <v>101</v>
      </c>
      <c r="E32" s="54">
        <f>SUM(E29:E31)</f>
        <v>1000</v>
      </c>
      <c r="F32" s="54">
        <f t="shared" ref="F32" si="9">SUM(F29:F31)</f>
        <v>791</v>
      </c>
      <c r="G32" s="54">
        <f t="shared" ref="G32:H32" si="10">SUM(G29:G31)</f>
        <v>94766</v>
      </c>
      <c r="H32" s="54">
        <f t="shared" si="10"/>
        <v>-26</v>
      </c>
      <c r="I32" s="54">
        <f t="shared" ref="I32:L32" si="11">SUM(I29:I31)</f>
        <v>94740</v>
      </c>
      <c r="J32" s="54">
        <f t="shared" si="11"/>
        <v>94740</v>
      </c>
      <c r="K32" s="54">
        <f t="shared" si="11"/>
        <v>0</v>
      </c>
      <c r="L32" s="54">
        <f t="shared" si="11"/>
        <v>0</v>
      </c>
      <c r="M32" s="49"/>
      <c r="N32" s="49"/>
      <c r="O32" s="46"/>
      <c r="P32" s="46"/>
    </row>
    <row r="33" spans="1:16" x14ac:dyDescent="0.25">
      <c r="A33" s="50">
        <v>21</v>
      </c>
      <c r="B33" s="50"/>
      <c r="C33" s="50"/>
      <c r="D33" s="55" t="s">
        <v>102</v>
      </c>
      <c r="E33" s="54">
        <f>SUM(E28,E32)</f>
        <v>166966</v>
      </c>
      <c r="F33" s="54">
        <f t="shared" ref="F33:L33" si="12">SUM(F28,F32)</f>
        <v>172001</v>
      </c>
      <c r="G33" s="54">
        <f t="shared" si="12"/>
        <v>270596</v>
      </c>
      <c r="H33" s="54">
        <f t="shared" si="12"/>
        <v>-704</v>
      </c>
      <c r="I33" s="54">
        <f t="shared" si="12"/>
        <v>269892</v>
      </c>
      <c r="J33" s="54">
        <f t="shared" si="12"/>
        <v>210040</v>
      </c>
      <c r="K33" s="54">
        <f t="shared" si="12"/>
        <v>57807</v>
      </c>
      <c r="L33" s="54">
        <f t="shared" si="12"/>
        <v>2045</v>
      </c>
      <c r="M33" s="49"/>
      <c r="N33" s="49"/>
      <c r="O33" s="46"/>
      <c r="P33" s="46"/>
    </row>
    <row r="34" spans="1:16" x14ac:dyDescent="0.25">
      <c r="A34" s="50">
        <v>22</v>
      </c>
      <c r="B34" s="50"/>
      <c r="C34" s="50"/>
      <c r="D34" s="55" t="s">
        <v>31</v>
      </c>
      <c r="E34" s="54">
        <v>98946</v>
      </c>
      <c r="F34" s="54">
        <v>247688</v>
      </c>
      <c r="G34" s="54">
        <v>247738</v>
      </c>
      <c r="H34" s="54">
        <v>0</v>
      </c>
      <c r="I34" s="54">
        <v>247738</v>
      </c>
      <c r="J34" s="54">
        <v>247738</v>
      </c>
      <c r="K34" s="54"/>
      <c r="L34" s="54"/>
      <c r="M34" s="46"/>
      <c r="N34" s="46"/>
      <c r="O34" s="46"/>
      <c r="P34" s="46"/>
    </row>
    <row r="35" spans="1:16" x14ac:dyDescent="0.25">
      <c r="A35" s="50">
        <v>23</v>
      </c>
      <c r="B35" s="50"/>
      <c r="C35" s="50"/>
      <c r="D35" s="55" t="s">
        <v>62</v>
      </c>
      <c r="E35" s="54">
        <v>0</v>
      </c>
      <c r="F35" s="54"/>
      <c r="G35" s="54"/>
      <c r="H35" s="54"/>
      <c r="I35" s="54"/>
      <c r="J35" s="54"/>
      <c r="K35" s="54"/>
      <c r="L35" s="54"/>
      <c r="M35" s="46"/>
      <c r="N35" s="46"/>
      <c r="O35" s="46"/>
      <c r="P35" s="46"/>
    </row>
    <row r="36" spans="1:16" x14ac:dyDescent="0.25">
      <c r="A36" s="50">
        <v>24</v>
      </c>
      <c r="B36" s="50"/>
      <c r="C36" s="50"/>
      <c r="D36" s="55" t="s">
        <v>61</v>
      </c>
      <c r="E36" s="54">
        <v>98946</v>
      </c>
      <c r="F36" s="54">
        <v>247688</v>
      </c>
      <c r="G36" s="54">
        <v>247738</v>
      </c>
      <c r="H36" s="54">
        <v>0</v>
      </c>
      <c r="I36" s="54">
        <v>247738</v>
      </c>
      <c r="J36" s="54">
        <v>247738</v>
      </c>
      <c r="K36" s="54"/>
      <c r="L36" s="54"/>
      <c r="M36" s="46"/>
      <c r="N36" s="46"/>
      <c r="O36" s="46"/>
      <c r="P36" s="46"/>
    </row>
    <row r="37" spans="1:16" x14ac:dyDescent="0.25">
      <c r="A37" s="50">
        <v>25</v>
      </c>
      <c r="B37" s="50"/>
      <c r="C37" s="50"/>
      <c r="D37" s="56" t="s">
        <v>323</v>
      </c>
      <c r="E37" s="54">
        <v>0</v>
      </c>
      <c r="F37" s="54">
        <v>2000</v>
      </c>
      <c r="G37" s="54">
        <v>2000</v>
      </c>
      <c r="H37" s="54">
        <v>3340</v>
      </c>
      <c r="I37" s="54">
        <v>5340</v>
      </c>
      <c r="J37" s="54">
        <v>5340</v>
      </c>
      <c r="K37" s="54"/>
      <c r="L37" s="54"/>
      <c r="M37" s="46"/>
      <c r="N37" s="46"/>
      <c r="O37" s="46"/>
      <c r="P37" s="46"/>
    </row>
    <row r="38" spans="1:16" x14ac:dyDescent="0.25">
      <c r="A38" s="50">
        <v>26</v>
      </c>
      <c r="B38" s="50"/>
      <c r="C38" s="50"/>
      <c r="D38" s="55" t="s">
        <v>68</v>
      </c>
      <c r="E38" s="54">
        <f>SUM(E33,E36,E37)</f>
        <v>265912</v>
      </c>
      <c r="F38" s="54">
        <f t="shared" ref="F38:L38" si="13">SUM(F33,F36,F37)</f>
        <v>421689</v>
      </c>
      <c r="G38" s="54">
        <f t="shared" si="13"/>
        <v>520334</v>
      </c>
      <c r="H38" s="54">
        <f t="shared" si="13"/>
        <v>2636</v>
      </c>
      <c r="I38" s="54">
        <f t="shared" si="13"/>
        <v>522970</v>
      </c>
      <c r="J38" s="54">
        <f t="shared" si="13"/>
        <v>463118</v>
      </c>
      <c r="K38" s="54">
        <f t="shared" si="13"/>
        <v>57807</v>
      </c>
      <c r="L38" s="54">
        <f t="shared" si="13"/>
        <v>2045</v>
      </c>
      <c r="M38" s="46"/>
      <c r="N38" s="46"/>
      <c r="O38" s="46"/>
      <c r="P38" s="46"/>
    </row>
    <row r="39" spans="1:16" x14ac:dyDescent="0.25">
      <c r="A39" s="50">
        <v>27</v>
      </c>
      <c r="B39" s="50">
        <v>1</v>
      </c>
      <c r="C39" s="50"/>
      <c r="D39" s="56" t="s">
        <v>69</v>
      </c>
      <c r="E39" s="54">
        <v>212170</v>
      </c>
      <c r="F39" s="54">
        <v>361563</v>
      </c>
      <c r="G39" s="54">
        <v>456575</v>
      </c>
      <c r="H39" s="54">
        <v>3248</v>
      </c>
      <c r="I39" s="54">
        <v>459823</v>
      </c>
      <c r="J39" s="54">
        <v>457778</v>
      </c>
      <c r="K39" s="54"/>
      <c r="L39" s="54">
        <v>2045</v>
      </c>
      <c r="M39" s="57"/>
      <c r="N39" s="57"/>
      <c r="O39" s="57"/>
      <c r="P39" s="57"/>
    </row>
    <row r="40" spans="1:16" x14ac:dyDescent="0.25">
      <c r="A40" s="50">
        <v>28</v>
      </c>
      <c r="B40" s="50">
        <v>2</v>
      </c>
      <c r="C40" s="50"/>
      <c r="D40" s="56" t="s">
        <v>104</v>
      </c>
      <c r="E40" s="54">
        <v>50207</v>
      </c>
      <c r="F40" s="54">
        <v>54174</v>
      </c>
      <c r="G40" s="54">
        <v>57807</v>
      </c>
      <c r="H40" s="54">
        <v>0</v>
      </c>
      <c r="I40" s="54">
        <v>57807</v>
      </c>
      <c r="J40" s="54">
        <v>0</v>
      </c>
      <c r="K40" s="54">
        <v>57807</v>
      </c>
      <c r="L40" s="54">
        <v>0</v>
      </c>
      <c r="M40" s="57"/>
      <c r="N40" s="57"/>
      <c r="O40" s="57"/>
      <c r="P40" s="57"/>
    </row>
    <row r="41" spans="1:16" x14ac:dyDescent="0.25">
      <c r="A41" s="50">
        <v>29</v>
      </c>
      <c r="B41" s="50"/>
      <c r="C41" s="50"/>
      <c r="D41" s="56" t="s">
        <v>63</v>
      </c>
      <c r="E41" s="54">
        <f>SUM(E39:E40)</f>
        <v>262377</v>
      </c>
      <c r="F41" s="54">
        <f t="shared" ref="F41:L41" si="14">SUM(F39:F40)</f>
        <v>415737</v>
      </c>
      <c r="G41" s="54">
        <f t="shared" si="14"/>
        <v>514382</v>
      </c>
      <c r="H41" s="54">
        <f t="shared" si="14"/>
        <v>3248</v>
      </c>
      <c r="I41" s="54">
        <f t="shared" si="14"/>
        <v>517630</v>
      </c>
      <c r="J41" s="54">
        <f t="shared" si="14"/>
        <v>457778</v>
      </c>
      <c r="K41" s="54">
        <f t="shared" si="14"/>
        <v>57807</v>
      </c>
      <c r="L41" s="54">
        <f t="shared" si="14"/>
        <v>2045</v>
      </c>
      <c r="M41" s="49">
        <f>SUM(M39:M40)</f>
        <v>0</v>
      </c>
      <c r="N41" s="49">
        <f>SUM(N39:N40)</f>
        <v>0</v>
      </c>
      <c r="O41" s="46"/>
      <c r="P41" s="46"/>
    </row>
    <row r="42" spans="1:16" x14ac:dyDescent="0.25">
      <c r="A42" s="50">
        <v>30</v>
      </c>
      <c r="B42" s="50"/>
      <c r="C42" s="50"/>
      <c r="D42" s="56" t="s">
        <v>18</v>
      </c>
      <c r="E42" s="54">
        <v>0</v>
      </c>
      <c r="F42" s="54"/>
      <c r="G42" s="54"/>
      <c r="H42" s="54"/>
      <c r="I42" s="54"/>
      <c r="J42" s="54"/>
      <c r="K42" s="54"/>
      <c r="L42" s="54"/>
      <c r="M42" s="57"/>
      <c r="N42" s="57"/>
      <c r="O42" s="57"/>
      <c r="P42" s="57"/>
    </row>
    <row r="43" spans="1:16" x14ac:dyDescent="0.25">
      <c r="A43" s="50">
        <v>31</v>
      </c>
      <c r="B43" s="50"/>
      <c r="C43" s="50"/>
      <c r="D43" s="56" t="s">
        <v>105</v>
      </c>
      <c r="E43" s="54">
        <f>SUM(E41:E42)</f>
        <v>262377</v>
      </c>
      <c r="F43" s="54">
        <f t="shared" ref="F43:L45" si="15">SUM(F41:F42)</f>
        <v>415737</v>
      </c>
      <c r="G43" s="54">
        <f t="shared" si="15"/>
        <v>514382</v>
      </c>
      <c r="H43" s="54">
        <f t="shared" si="15"/>
        <v>3248</v>
      </c>
      <c r="I43" s="54">
        <f t="shared" si="15"/>
        <v>517630</v>
      </c>
      <c r="J43" s="54">
        <f t="shared" si="15"/>
        <v>457778</v>
      </c>
      <c r="K43" s="54">
        <f t="shared" si="15"/>
        <v>57807</v>
      </c>
      <c r="L43" s="54">
        <f t="shared" si="15"/>
        <v>2045</v>
      </c>
      <c r="M43" s="57"/>
      <c r="N43" s="57"/>
      <c r="O43" s="57"/>
      <c r="P43" s="57"/>
    </row>
    <row r="44" spans="1:16" x14ac:dyDescent="0.25">
      <c r="A44" s="50">
        <v>32</v>
      </c>
      <c r="B44" s="50"/>
      <c r="C44" s="50"/>
      <c r="D44" s="56" t="s">
        <v>156</v>
      </c>
      <c r="E44" s="54">
        <v>3535</v>
      </c>
      <c r="F44" s="54">
        <v>5952</v>
      </c>
      <c r="G44" s="54">
        <v>5952</v>
      </c>
      <c r="H44" s="54">
        <v>-612</v>
      </c>
      <c r="I44" s="54">
        <v>5340</v>
      </c>
      <c r="J44" s="54">
        <v>5340</v>
      </c>
      <c r="K44" s="54"/>
      <c r="L44" s="54"/>
      <c r="M44" s="57"/>
      <c r="N44" s="57"/>
      <c r="O44" s="57"/>
      <c r="P44" s="57"/>
    </row>
    <row r="45" spans="1:16" x14ac:dyDescent="0.25">
      <c r="A45" s="50">
        <v>33</v>
      </c>
      <c r="B45" s="50"/>
      <c r="C45" s="50"/>
      <c r="D45" s="56" t="s">
        <v>64</v>
      </c>
      <c r="E45" s="54">
        <f>SUM(E43:E44)</f>
        <v>265912</v>
      </c>
      <c r="F45" s="54">
        <f t="shared" ref="F45:L45" si="16">SUM(F43:F44)</f>
        <v>421689</v>
      </c>
      <c r="G45" s="54">
        <f t="shared" si="15"/>
        <v>520334</v>
      </c>
      <c r="H45" s="54">
        <f t="shared" si="15"/>
        <v>2636</v>
      </c>
      <c r="I45" s="54">
        <f t="shared" si="15"/>
        <v>522970</v>
      </c>
      <c r="J45" s="54">
        <f t="shared" si="16"/>
        <v>463118</v>
      </c>
      <c r="K45" s="54">
        <f t="shared" si="16"/>
        <v>57807</v>
      </c>
      <c r="L45" s="54">
        <f t="shared" si="16"/>
        <v>2045</v>
      </c>
      <c r="M45" s="57"/>
      <c r="N45" s="57"/>
      <c r="O45" s="57"/>
      <c r="P45" s="57"/>
    </row>
    <row r="49" spans="4:4" x14ac:dyDescent="0.25">
      <c r="D49" s="57"/>
    </row>
  </sheetData>
  <mergeCells count="16">
    <mergeCell ref="A2:L2"/>
    <mergeCell ref="A4:L4"/>
    <mergeCell ref="A7:N7"/>
    <mergeCell ref="A9:A11"/>
    <mergeCell ref="D9:D11"/>
    <mergeCell ref="E9:E11"/>
    <mergeCell ref="L9:L11"/>
    <mergeCell ref="B9:B11"/>
    <mergeCell ref="C9:C11"/>
    <mergeCell ref="A3:M3"/>
    <mergeCell ref="F9:F11"/>
    <mergeCell ref="J9:J11"/>
    <mergeCell ref="K9:K11"/>
    <mergeCell ref="G9:G11"/>
    <mergeCell ref="I9:I11"/>
    <mergeCell ref="H9:H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EB4A-57F1-4C46-81DB-247E404F2A01}">
  <dimension ref="A1:L84"/>
  <sheetViews>
    <sheetView tabSelected="1" workbookViewId="0">
      <selection activeCell="J62" sqref="J62"/>
    </sheetView>
  </sheetViews>
  <sheetFormatPr defaultRowHeight="15" x14ac:dyDescent="0.25"/>
  <cols>
    <col min="1" max="1" width="3.42578125" style="13" customWidth="1"/>
    <col min="2" max="2" width="2.7109375" style="13" customWidth="1"/>
    <col min="3" max="3" width="2.85546875" style="13" customWidth="1"/>
    <col min="4" max="4" width="32" style="13" customWidth="1"/>
    <col min="5" max="5" width="7.5703125" style="13" customWidth="1"/>
    <col min="6" max="7" width="8" style="13" customWidth="1"/>
    <col min="8" max="8" width="9.28515625" style="13" customWidth="1"/>
    <col min="9" max="9" width="7.28515625" style="13" customWidth="1"/>
    <col min="10" max="10" width="7.42578125" style="13" customWidth="1"/>
    <col min="11" max="11" width="5.7109375" style="13" customWidth="1"/>
    <col min="12" max="12" width="2.85546875" style="13" customWidth="1"/>
    <col min="13" max="16384" width="9.140625" style="13"/>
  </cols>
  <sheetData>
    <row r="1" spans="1:12" x14ac:dyDescent="0.25">
      <c r="A1" s="318" t="s">
        <v>324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 x14ac:dyDescent="0.25">
      <c r="A2" s="318" t="s">
        <v>383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</row>
    <row r="3" spans="1:12" x14ac:dyDescent="0.25">
      <c r="A3" s="318" t="s">
        <v>302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147</v>
      </c>
      <c r="L4" s="72"/>
    </row>
    <row r="5" spans="1:12" ht="54" customHeight="1" x14ac:dyDescent="0.25">
      <c r="A5" s="68" t="s">
        <v>70</v>
      </c>
      <c r="B5" s="67" t="s">
        <v>20</v>
      </c>
      <c r="C5" s="63" t="s">
        <v>60</v>
      </c>
      <c r="D5" s="31" t="s">
        <v>1</v>
      </c>
      <c r="E5" s="31" t="s">
        <v>297</v>
      </c>
      <c r="F5" s="31" t="s">
        <v>379</v>
      </c>
      <c r="G5" s="31" t="s">
        <v>330</v>
      </c>
      <c r="H5" s="31" t="s">
        <v>380</v>
      </c>
      <c r="I5" s="151" t="s">
        <v>298</v>
      </c>
      <c r="J5" s="151" t="s">
        <v>299</v>
      </c>
      <c r="K5" s="151" t="s">
        <v>300</v>
      </c>
      <c r="L5" s="67" t="s">
        <v>14</v>
      </c>
    </row>
    <row r="6" spans="1:12" ht="12" customHeight="1" x14ac:dyDescent="0.25">
      <c r="A6" s="71" t="s">
        <v>3</v>
      </c>
      <c r="B6" s="71" t="s">
        <v>4</v>
      </c>
      <c r="C6" s="71" t="s">
        <v>5</v>
      </c>
      <c r="D6" s="11" t="s">
        <v>6</v>
      </c>
      <c r="E6" s="71" t="s">
        <v>7</v>
      </c>
      <c r="F6" s="71" t="s">
        <v>8</v>
      </c>
      <c r="G6" s="71" t="s">
        <v>9</v>
      </c>
      <c r="H6" s="71" t="s">
        <v>10</v>
      </c>
      <c r="I6" s="71" t="s">
        <v>23</v>
      </c>
      <c r="J6" s="71" t="s">
        <v>52</v>
      </c>
      <c r="K6" s="71" t="s">
        <v>53</v>
      </c>
      <c r="L6" s="71" t="s">
        <v>54</v>
      </c>
    </row>
    <row r="7" spans="1:12" x14ac:dyDescent="0.25">
      <c r="A7" s="71">
        <v>1</v>
      </c>
      <c r="B7" s="71">
        <v>1</v>
      </c>
      <c r="C7" s="71"/>
      <c r="D7" s="12" t="s">
        <v>92</v>
      </c>
      <c r="E7" s="66">
        <f t="shared" ref="E7:J7" si="0">SUM(E8:E11)</f>
        <v>54174</v>
      </c>
      <c r="F7" s="66">
        <f t="shared" si="0"/>
        <v>57807</v>
      </c>
      <c r="G7" s="272">
        <f t="shared" si="0"/>
        <v>0</v>
      </c>
      <c r="H7" s="66">
        <f t="shared" si="0"/>
        <v>57807</v>
      </c>
      <c r="I7" s="66">
        <f t="shared" si="0"/>
        <v>0</v>
      </c>
      <c r="J7" s="66">
        <f t="shared" si="0"/>
        <v>57807</v>
      </c>
      <c r="K7" s="66">
        <v>0</v>
      </c>
      <c r="L7" s="66">
        <v>11</v>
      </c>
    </row>
    <row r="8" spans="1:12" x14ac:dyDescent="0.25">
      <c r="A8" s="71">
        <v>2</v>
      </c>
      <c r="B8" s="71"/>
      <c r="C8" s="71"/>
      <c r="D8" s="12" t="s">
        <v>11</v>
      </c>
      <c r="E8" s="66">
        <v>40862</v>
      </c>
      <c r="F8" s="66">
        <v>43629</v>
      </c>
      <c r="G8" s="66">
        <v>-14</v>
      </c>
      <c r="H8" s="66">
        <v>43615</v>
      </c>
      <c r="I8" s="66">
        <v>0</v>
      </c>
      <c r="J8" s="66">
        <v>43615</v>
      </c>
      <c r="K8" s="66"/>
      <c r="L8" s="66"/>
    </row>
    <row r="9" spans="1:12" x14ac:dyDescent="0.25">
      <c r="A9" s="71">
        <v>3</v>
      </c>
      <c r="B9" s="71"/>
      <c r="C9" s="71"/>
      <c r="D9" s="12" t="s">
        <v>15</v>
      </c>
      <c r="E9" s="66">
        <v>8383</v>
      </c>
      <c r="F9" s="66">
        <v>8963</v>
      </c>
      <c r="G9" s="66">
        <v>-199</v>
      </c>
      <c r="H9" s="66">
        <v>8764</v>
      </c>
      <c r="I9" s="66"/>
      <c r="J9" s="66">
        <v>8764</v>
      </c>
      <c r="K9" s="66"/>
      <c r="L9" s="66"/>
    </row>
    <row r="10" spans="1:12" x14ac:dyDescent="0.25">
      <c r="A10" s="71">
        <v>4</v>
      </c>
      <c r="B10" s="71"/>
      <c r="C10" s="71"/>
      <c r="D10" s="12" t="s">
        <v>95</v>
      </c>
      <c r="E10" s="66">
        <v>4929</v>
      </c>
      <c r="F10" s="66">
        <v>5215</v>
      </c>
      <c r="G10" s="66">
        <v>133</v>
      </c>
      <c r="H10" s="66">
        <v>5348</v>
      </c>
      <c r="I10" s="66"/>
      <c r="J10" s="66">
        <v>5348</v>
      </c>
      <c r="K10" s="66"/>
      <c r="L10" s="66"/>
    </row>
    <row r="11" spans="1:12" x14ac:dyDescent="0.25">
      <c r="A11" s="71">
        <v>5</v>
      </c>
      <c r="B11" s="71"/>
      <c r="C11" s="71"/>
      <c r="D11" s="32" t="s">
        <v>59</v>
      </c>
      <c r="E11" s="66">
        <v>0</v>
      </c>
      <c r="F11" s="66"/>
      <c r="G11" s="66">
        <v>80</v>
      </c>
      <c r="H11" s="66">
        <v>80</v>
      </c>
      <c r="I11" s="66"/>
      <c r="J11" s="66">
        <v>80</v>
      </c>
      <c r="K11" s="66"/>
      <c r="L11" s="66"/>
    </row>
    <row r="12" spans="1:12" x14ac:dyDescent="0.25">
      <c r="A12" s="71">
        <v>6</v>
      </c>
      <c r="B12" s="71">
        <v>2</v>
      </c>
      <c r="C12" s="71"/>
      <c r="D12" s="32" t="s">
        <v>71</v>
      </c>
      <c r="E12" s="272">
        <v>125169</v>
      </c>
      <c r="F12" s="272">
        <v>128364</v>
      </c>
      <c r="G12" s="272">
        <v>-15847</v>
      </c>
      <c r="H12" s="272">
        <v>112517</v>
      </c>
      <c r="I12" s="272">
        <v>110472</v>
      </c>
      <c r="J12" s="272"/>
      <c r="K12" s="272">
        <v>2045</v>
      </c>
      <c r="L12" s="66">
        <f>SUM(L60)</f>
        <v>9</v>
      </c>
    </row>
    <row r="13" spans="1:12" ht="16.5" customHeight="1" x14ac:dyDescent="0.25">
      <c r="A13" s="71">
        <v>7</v>
      </c>
      <c r="B13" s="71"/>
      <c r="C13" s="71">
        <v>1</v>
      </c>
      <c r="D13" s="12" t="s">
        <v>125</v>
      </c>
      <c r="E13" s="66">
        <f>SUM(E14:E17)</f>
        <v>8026</v>
      </c>
      <c r="F13" s="66">
        <f>SUM(F14:F17)</f>
        <v>8026</v>
      </c>
      <c r="G13" s="272"/>
      <c r="H13" s="66">
        <f>SUM(H14:H17)</f>
        <v>8026</v>
      </c>
      <c r="I13" s="66">
        <f>SUM(I14:I17)</f>
        <v>8026</v>
      </c>
      <c r="J13" s="66"/>
      <c r="K13" s="66"/>
      <c r="L13" s="66">
        <v>0</v>
      </c>
    </row>
    <row r="14" spans="1:12" ht="16.5" customHeight="1" x14ac:dyDescent="0.25">
      <c r="A14" s="71">
        <v>8</v>
      </c>
      <c r="B14" s="71"/>
      <c r="C14" s="71"/>
      <c r="D14" s="12" t="s">
        <v>11</v>
      </c>
      <c r="E14" s="66">
        <v>4678</v>
      </c>
      <c r="F14" s="66">
        <v>4678</v>
      </c>
      <c r="G14" s="66"/>
      <c r="H14" s="66">
        <v>4678</v>
      </c>
      <c r="I14" s="66">
        <v>4678</v>
      </c>
      <c r="J14" s="66"/>
      <c r="K14" s="66"/>
      <c r="L14" s="66"/>
    </row>
    <row r="15" spans="1:12" ht="16.5" customHeight="1" x14ac:dyDescent="0.25">
      <c r="A15" s="71">
        <v>9</v>
      </c>
      <c r="B15" s="71"/>
      <c r="C15" s="71"/>
      <c r="D15" s="12" t="s">
        <v>15</v>
      </c>
      <c r="E15" s="66">
        <v>944</v>
      </c>
      <c r="F15" s="66">
        <v>944</v>
      </c>
      <c r="G15" s="66"/>
      <c r="H15" s="66">
        <v>944</v>
      </c>
      <c r="I15" s="66">
        <v>944</v>
      </c>
      <c r="J15" s="66"/>
      <c r="K15" s="66"/>
      <c r="L15" s="66"/>
    </row>
    <row r="16" spans="1:12" ht="17.25" customHeight="1" x14ac:dyDescent="0.25">
      <c r="A16" s="71">
        <v>10</v>
      </c>
      <c r="B16" s="71"/>
      <c r="C16" s="71"/>
      <c r="D16" s="12" t="s">
        <v>95</v>
      </c>
      <c r="E16" s="66">
        <v>1516</v>
      </c>
      <c r="F16" s="66">
        <v>1516</v>
      </c>
      <c r="G16" s="66"/>
      <c r="H16" s="66">
        <v>1516</v>
      </c>
      <c r="I16" s="66">
        <v>1516</v>
      </c>
      <c r="J16" s="66"/>
      <c r="K16" s="66"/>
      <c r="L16" s="66"/>
    </row>
    <row r="17" spans="1:12" ht="17.25" customHeight="1" x14ac:dyDescent="0.25">
      <c r="A17" s="71">
        <v>11</v>
      </c>
      <c r="B17" s="71"/>
      <c r="C17" s="71"/>
      <c r="D17" s="12" t="s">
        <v>162</v>
      </c>
      <c r="E17" s="66">
        <v>888</v>
      </c>
      <c r="F17" s="66">
        <v>888</v>
      </c>
      <c r="G17" s="66"/>
      <c r="H17" s="66">
        <v>888</v>
      </c>
      <c r="I17" s="66">
        <v>888</v>
      </c>
      <c r="J17" s="66"/>
      <c r="K17" s="66"/>
      <c r="L17" s="66"/>
    </row>
    <row r="18" spans="1:12" ht="24" customHeight="1" x14ac:dyDescent="0.25">
      <c r="A18" s="71">
        <v>12</v>
      </c>
      <c r="B18" s="71"/>
      <c r="C18" s="71">
        <v>2</v>
      </c>
      <c r="D18" s="12" t="s">
        <v>157</v>
      </c>
      <c r="E18" s="66">
        <f>SUM(E19:E21)</f>
        <v>6513</v>
      </c>
      <c r="F18" s="66">
        <f>SUM(F19:F21)</f>
        <v>6513</v>
      </c>
      <c r="G18" s="272">
        <f>SUM(G19:G21)</f>
        <v>-1500</v>
      </c>
      <c r="H18" s="66">
        <f>SUM(H19:H21)</f>
        <v>5013</v>
      </c>
      <c r="I18" s="66">
        <f>SUM(I19:I21)</f>
        <v>5013</v>
      </c>
      <c r="J18" s="66"/>
      <c r="K18" s="66"/>
      <c r="L18" s="66">
        <v>1</v>
      </c>
    </row>
    <row r="19" spans="1:12" ht="15" customHeight="1" x14ac:dyDescent="0.25">
      <c r="A19" s="71">
        <v>13</v>
      </c>
      <c r="B19" s="71"/>
      <c r="C19" s="71"/>
      <c r="D19" s="12" t="s">
        <v>11</v>
      </c>
      <c r="E19" s="66">
        <v>2470</v>
      </c>
      <c r="F19" s="66">
        <v>2470</v>
      </c>
      <c r="G19" s="66"/>
      <c r="H19" s="66">
        <v>2470</v>
      </c>
      <c r="I19" s="66">
        <v>2470</v>
      </c>
      <c r="J19" s="66"/>
      <c r="K19" s="66"/>
      <c r="L19" s="66"/>
    </row>
    <row r="20" spans="1:12" ht="14.25" customHeight="1" x14ac:dyDescent="0.25">
      <c r="A20" s="71">
        <v>14</v>
      </c>
      <c r="B20" s="71"/>
      <c r="C20" s="71"/>
      <c r="D20" s="12" t="s">
        <v>15</v>
      </c>
      <c r="E20" s="66">
        <v>567</v>
      </c>
      <c r="F20" s="66">
        <v>567</v>
      </c>
      <c r="G20" s="66"/>
      <c r="H20" s="66">
        <v>567</v>
      </c>
      <c r="I20" s="66">
        <v>567</v>
      </c>
      <c r="J20" s="66"/>
      <c r="K20" s="66"/>
      <c r="L20" s="66"/>
    </row>
    <row r="21" spans="1:12" ht="12.75" customHeight="1" x14ac:dyDescent="0.25">
      <c r="A21" s="71">
        <v>15</v>
      </c>
      <c r="B21" s="71"/>
      <c r="C21" s="71"/>
      <c r="D21" s="12" t="s">
        <v>95</v>
      </c>
      <c r="E21" s="66">
        <v>3476</v>
      </c>
      <c r="F21" s="66">
        <v>3476</v>
      </c>
      <c r="G21" s="66">
        <v>-1500</v>
      </c>
      <c r="H21" s="66">
        <v>1976</v>
      </c>
      <c r="I21" s="66">
        <v>1976</v>
      </c>
      <c r="J21" s="66"/>
      <c r="K21" s="66"/>
      <c r="L21" s="66"/>
    </row>
    <row r="22" spans="1:12" ht="15.75" customHeight="1" x14ac:dyDescent="0.25">
      <c r="A22" s="71">
        <v>16</v>
      </c>
      <c r="B22" s="71"/>
      <c r="C22" s="71">
        <v>3</v>
      </c>
      <c r="D22" s="12" t="s">
        <v>72</v>
      </c>
      <c r="E22" s="66">
        <v>700</v>
      </c>
      <c r="F22" s="66">
        <v>700</v>
      </c>
      <c r="G22" s="272"/>
      <c r="H22" s="66">
        <v>700</v>
      </c>
      <c r="I22" s="66">
        <v>700</v>
      </c>
      <c r="J22" s="66"/>
      <c r="K22" s="66"/>
      <c r="L22" s="66"/>
    </row>
    <row r="23" spans="1:12" ht="15.75" customHeight="1" x14ac:dyDescent="0.25">
      <c r="A23" s="71">
        <v>17</v>
      </c>
      <c r="B23" s="71"/>
      <c r="C23" s="71"/>
      <c r="D23" s="12" t="s">
        <v>95</v>
      </c>
      <c r="E23" s="66">
        <v>700</v>
      </c>
      <c r="F23" s="66">
        <v>700</v>
      </c>
      <c r="G23" s="66"/>
      <c r="H23" s="66">
        <v>700</v>
      </c>
      <c r="I23" s="66">
        <v>700</v>
      </c>
      <c r="J23" s="66"/>
      <c r="K23" s="66"/>
      <c r="L23" s="66"/>
    </row>
    <row r="24" spans="1:12" ht="18" customHeight="1" x14ac:dyDescent="0.25">
      <c r="A24" s="71">
        <v>18</v>
      </c>
      <c r="B24" s="71"/>
      <c r="C24" s="71">
        <v>4</v>
      </c>
      <c r="D24" s="12" t="s">
        <v>17</v>
      </c>
      <c r="E24" s="66">
        <v>440</v>
      </c>
      <c r="F24" s="66">
        <v>440</v>
      </c>
      <c r="G24" s="272"/>
      <c r="H24" s="66">
        <v>440</v>
      </c>
      <c r="I24" s="66">
        <v>440</v>
      </c>
      <c r="J24" s="66"/>
      <c r="K24" s="66"/>
      <c r="L24" s="66"/>
    </row>
    <row r="25" spans="1:12" ht="12.75" customHeight="1" x14ac:dyDescent="0.25">
      <c r="A25" s="71">
        <v>19</v>
      </c>
      <c r="B25" s="71"/>
      <c r="C25" s="71"/>
      <c r="D25" s="12" t="s">
        <v>95</v>
      </c>
      <c r="E25" s="66">
        <v>440</v>
      </c>
      <c r="F25" s="66">
        <v>440</v>
      </c>
      <c r="G25" s="66"/>
      <c r="H25" s="66">
        <v>440</v>
      </c>
      <c r="I25" s="66">
        <v>440</v>
      </c>
      <c r="J25" s="66"/>
      <c r="K25" s="66"/>
      <c r="L25" s="66"/>
    </row>
    <row r="26" spans="1:12" ht="16.5" customHeight="1" x14ac:dyDescent="0.25">
      <c r="A26" s="71">
        <v>20</v>
      </c>
      <c r="B26" s="71"/>
      <c r="C26" s="71">
        <v>5</v>
      </c>
      <c r="D26" s="12" t="s">
        <v>96</v>
      </c>
      <c r="E26" s="66">
        <v>762</v>
      </c>
      <c r="F26" s="66">
        <v>762</v>
      </c>
      <c r="G26" s="272"/>
      <c r="H26" s="66">
        <v>762</v>
      </c>
      <c r="I26" s="66">
        <v>762</v>
      </c>
      <c r="J26" s="66"/>
      <c r="K26" s="66"/>
      <c r="L26" s="66"/>
    </row>
    <row r="27" spans="1:12" ht="18" customHeight="1" x14ac:dyDescent="0.25">
      <c r="A27" s="71">
        <v>21</v>
      </c>
      <c r="B27" s="71"/>
      <c r="C27" s="71"/>
      <c r="D27" s="12" t="s">
        <v>95</v>
      </c>
      <c r="E27" s="66">
        <v>762</v>
      </c>
      <c r="F27" s="66">
        <v>762</v>
      </c>
      <c r="G27" s="66"/>
      <c r="H27" s="66">
        <v>762</v>
      </c>
      <c r="I27" s="66">
        <v>762</v>
      </c>
      <c r="J27" s="66"/>
      <c r="K27" s="66"/>
      <c r="L27" s="66"/>
    </row>
    <row r="28" spans="1:12" ht="18" customHeight="1" x14ac:dyDescent="0.25">
      <c r="A28" s="71">
        <v>22</v>
      </c>
      <c r="B28" s="71"/>
      <c r="C28" s="71">
        <v>6</v>
      </c>
      <c r="D28" s="12" t="s">
        <v>12</v>
      </c>
      <c r="E28" s="33">
        <v>3030</v>
      </c>
      <c r="F28" s="33">
        <v>3030</v>
      </c>
      <c r="G28" s="270"/>
      <c r="H28" s="33">
        <v>3030</v>
      </c>
      <c r="I28" s="33">
        <v>3030</v>
      </c>
      <c r="J28" s="33"/>
      <c r="K28" s="33"/>
      <c r="L28" s="33"/>
    </row>
    <row r="29" spans="1:12" ht="13.5" customHeight="1" x14ac:dyDescent="0.25">
      <c r="A29" s="71">
        <v>23</v>
      </c>
      <c r="B29" s="71"/>
      <c r="C29" s="71"/>
      <c r="D29" s="12" t="s">
        <v>95</v>
      </c>
      <c r="E29" s="33">
        <v>3030</v>
      </c>
      <c r="F29" s="33">
        <v>3030</v>
      </c>
      <c r="G29" s="33"/>
      <c r="H29" s="33">
        <v>3030</v>
      </c>
      <c r="I29" s="33">
        <v>3030</v>
      </c>
      <c r="J29" s="33"/>
      <c r="K29" s="33"/>
      <c r="L29" s="33"/>
    </row>
    <row r="30" spans="1:12" ht="17.25" customHeight="1" x14ac:dyDescent="0.25">
      <c r="A30" s="71">
        <v>24</v>
      </c>
      <c r="B30" s="71"/>
      <c r="C30" s="71">
        <v>7</v>
      </c>
      <c r="D30" s="12" t="s">
        <v>88</v>
      </c>
      <c r="E30" s="33">
        <f>SUM(E31:E34)</f>
        <v>68770</v>
      </c>
      <c r="F30" s="33">
        <f>SUM(F31:F34)</f>
        <v>69098</v>
      </c>
      <c r="G30" s="270">
        <f>SUM(G31:G34)</f>
        <v>-4897</v>
      </c>
      <c r="H30" s="33">
        <f>SUM(H31:H34)</f>
        <v>63973</v>
      </c>
      <c r="I30" s="33">
        <f>SUM(I31:I34)</f>
        <v>61928</v>
      </c>
      <c r="J30" s="33"/>
      <c r="K30" s="33">
        <f>SUM(K31:K34)</f>
        <v>2045</v>
      </c>
      <c r="L30" s="33">
        <v>2</v>
      </c>
    </row>
    <row r="31" spans="1:12" ht="16.5" customHeight="1" x14ac:dyDescent="0.25">
      <c r="A31" s="71">
        <v>25</v>
      </c>
      <c r="B31" s="71"/>
      <c r="C31" s="71"/>
      <c r="D31" s="12" t="s">
        <v>11</v>
      </c>
      <c r="E31" s="33">
        <v>4471</v>
      </c>
      <c r="F31" s="33">
        <v>4471</v>
      </c>
      <c r="G31" s="33">
        <v>583</v>
      </c>
      <c r="H31" s="33">
        <v>5054</v>
      </c>
      <c r="I31" s="33">
        <v>5054</v>
      </c>
      <c r="J31" s="33"/>
      <c r="K31" s="33"/>
      <c r="L31" s="33"/>
    </row>
    <row r="32" spans="1:12" ht="14.25" customHeight="1" x14ac:dyDescent="0.25">
      <c r="A32" s="71">
        <v>26</v>
      </c>
      <c r="B32" s="71"/>
      <c r="C32" s="71"/>
      <c r="D32" s="12" t="s">
        <v>15</v>
      </c>
      <c r="E32" s="33">
        <v>985</v>
      </c>
      <c r="F32" s="33">
        <v>985</v>
      </c>
      <c r="G32" s="33">
        <v>114</v>
      </c>
      <c r="H32" s="33">
        <v>871</v>
      </c>
      <c r="I32" s="33">
        <v>871</v>
      </c>
      <c r="J32" s="33"/>
      <c r="K32" s="33"/>
      <c r="L32" s="33"/>
    </row>
    <row r="33" spans="1:12" ht="12" customHeight="1" x14ac:dyDescent="0.25">
      <c r="A33" s="71">
        <v>27</v>
      </c>
      <c r="B33" s="71"/>
      <c r="C33" s="71"/>
      <c r="D33" s="12" t="s">
        <v>95</v>
      </c>
      <c r="E33" s="33">
        <v>6080</v>
      </c>
      <c r="F33" s="33">
        <v>6080</v>
      </c>
      <c r="G33" s="33">
        <v>-3381</v>
      </c>
      <c r="H33" s="33">
        <v>2699</v>
      </c>
      <c r="I33" s="33">
        <v>2699</v>
      </c>
      <c r="J33" s="33"/>
      <c r="K33" s="33"/>
      <c r="L33" s="33"/>
    </row>
    <row r="34" spans="1:12" ht="13.5" customHeight="1" x14ac:dyDescent="0.25">
      <c r="A34" s="71">
        <v>28</v>
      </c>
      <c r="B34" s="71"/>
      <c r="C34" s="71"/>
      <c r="D34" s="12" t="s">
        <v>130</v>
      </c>
      <c r="E34" s="33">
        <v>57234</v>
      </c>
      <c r="F34" s="33">
        <v>57562</v>
      </c>
      <c r="G34" s="33">
        <v>-2213</v>
      </c>
      <c r="H34" s="33">
        <v>55349</v>
      </c>
      <c r="I34" s="33">
        <v>53304</v>
      </c>
      <c r="J34" s="33"/>
      <c r="K34" s="33">
        <v>2045</v>
      </c>
      <c r="L34" s="33"/>
    </row>
    <row r="35" spans="1:12" ht="30" customHeight="1" x14ac:dyDescent="0.25">
      <c r="A35" s="71">
        <v>29</v>
      </c>
      <c r="B35" s="71"/>
      <c r="C35" s="71">
        <v>8</v>
      </c>
      <c r="D35" s="12" t="s">
        <v>76</v>
      </c>
      <c r="E35" s="33">
        <f>SUM(E36:E38)</f>
        <v>12335</v>
      </c>
      <c r="F35" s="33">
        <f>SUM(F36:F38)</f>
        <v>12813</v>
      </c>
      <c r="G35" s="270">
        <f>SUM(G36:G38)</f>
        <v>-3799</v>
      </c>
      <c r="H35" s="33">
        <f>SUM(H36:H38)</f>
        <v>9014</v>
      </c>
      <c r="I35" s="33">
        <f>SUM(I36:I38)</f>
        <v>9014</v>
      </c>
      <c r="J35" s="33"/>
      <c r="K35" s="33"/>
      <c r="L35" s="33">
        <v>2</v>
      </c>
    </row>
    <row r="36" spans="1:12" ht="14.25" customHeight="1" x14ac:dyDescent="0.25">
      <c r="A36" s="71">
        <v>30</v>
      </c>
      <c r="B36" s="71"/>
      <c r="C36" s="71"/>
      <c r="D36" s="12" t="s">
        <v>11</v>
      </c>
      <c r="E36" s="33">
        <v>4657</v>
      </c>
      <c r="F36" s="33">
        <v>5057</v>
      </c>
      <c r="G36" s="33">
        <v>-1051</v>
      </c>
      <c r="H36" s="33">
        <v>4006</v>
      </c>
      <c r="I36" s="33">
        <v>4006</v>
      </c>
      <c r="J36" s="33"/>
      <c r="K36" s="33"/>
      <c r="L36" s="33"/>
    </row>
    <row r="37" spans="1:12" ht="16.5" customHeight="1" x14ac:dyDescent="0.25">
      <c r="A37" s="71">
        <v>31</v>
      </c>
      <c r="B37" s="71"/>
      <c r="C37" s="71"/>
      <c r="D37" s="12" t="s">
        <v>15</v>
      </c>
      <c r="E37" s="33">
        <v>960</v>
      </c>
      <c r="F37" s="33">
        <v>1038</v>
      </c>
      <c r="G37" s="33">
        <v>-248</v>
      </c>
      <c r="H37" s="33">
        <v>790</v>
      </c>
      <c r="I37" s="33">
        <v>790</v>
      </c>
      <c r="J37" s="33"/>
      <c r="K37" s="33"/>
      <c r="L37" s="33"/>
    </row>
    <row r="38" spans="1:12" ht="15" customHeight="1" x14ac:dyDescent="0.25">
      <c r="A38" s="71">
        <v>32</v>
      </c>
      <c r="B38" s="71"/>
      <c r="C38" s="71"/>
      <c r="D38" s="12" t="s">
        <v>95</v>
      </c>
      <c r="E38" s="33">
        <v>6718</v>
      </c>
      <c r="F38" s="33">
        <v>6718</v>
      </c>
      <c r="G38" s="33">
        <v>-2500</v>
      </c>
      <c r="H38" s="33">
        <v>4218</v>
      </c>
      <c r="I38" s="33">
        <v>4218</v>
      </c>
      <c r="J38" s="33"/>
      <c r="K38" s="33"/>
      <c r="L38" s="33"/>
    </row>
    <row r="39" spans="1:12" ht="16.5" customHeight="1" x14ac:dyDescent="0.25">
      <c r="A39" s="71">
        <v>33</v>
      </c>
      <c r="B39" s="71"/>
      <c r="C39" s="71">
        <v>9</v>
      </c>
      <c r="D39" s="73" t="s">
        <v>77</v>
      </c>
      <c r="E39" s="33">
        <v>570</v>
      </c>
      <c r="F39" s="33">
        <v>570</v>
      </c>
      <c r="G39" s="270"/>
      <c r="H39" s="33">
        <v>570</v>
      </c>
      <c r="I39" s="33">
        <v>570</v>
      </c>
      <c r="J39" s="33"/>
      <c r="K39" s="33"/>
      <c r="L39" s="33"/>
    </row>
    <row r="40" spans="1:12" ht="15" customHeight="1" x14ac:dyDescent="0.25">
      <c r="A40" s="71">
        <v>34</v>
      </c>
      <c r="B40" s="71"/>
      <c r="C40" s="71"/>
      <c r="D40" s="12" t="s">
        <v>95</v>
      </c>
      <c r="E40" s="33">
        <v>570</v>
      </c>
      <c r="F40" s="33">
        <v>570</v>
      </c>
      <c r="G40" s="33"/>
      <c r="H40" s="33">
        <v>570</v>
      </c>
      <c r="I40" s="33">
        <v>570</v>
      </c>
      <c r="J40" s="33"/>
      <c r="K40" s="33"/>
      <c r="L40" s="33"/>
    </row>
    <row r="41" spans="1:12" ht="18" customHeight="1" x14ac:dyDescent="0.25">
      <c r="A41" s="71">
        <v>35</v>
      </c>
      <c r="B41" s="71"/>
      <c r="C41" s="71">
        <v>10</v>
      </c>
      <c r="D41" s="73" t="s">
        <v>78</v>
      </c>
      <c r="E41" s="33">
        <v>465</v>
      </c>
      <c r="F41" s="33">
        <v>465</v>
      </c>
      <c r="G41" s="270"/>
      <c r="H41" s="33">
        <v>465</v>
      </c>
      <c r="I41" s="33">
        <v>465</v>
      </c>
      <c r="J41" s="33"/>
      <c r="K41" s="33"/>
      <c r="L41" s="33"/>
    </row>
    <row r="42" spans="1:12" ht="14.25" customHeight="1" x14ac:dyDescent="0.25">
      <c r="A42" s="71">
        <v>36</v>
      </c>
      <c r="B42" s="71"/>
      <c r="C42" s="71"/>
      <c r="D42" s="12" t="s">
        <v>95</v>
      </c>
      <c r="E42" s="33">
        <v>465</v>
      </c>
      <c r="F42" s="33">
        <v>465</v>
      </c>
      <c r="G42" s="33"/>
      <c r="H42" s="33">
        <v>465</v>
      </c>
      <c r="I42" s="33">
        <v>465</v>
      </c>
      <c r="J42" s="33"/>
      <c r="K42" s="33"/>
      <c r="L42" s="33"/>
    </row>
    <row r="43" spans="1:12" ht="18" customHeight="1" x14ac:dyDescent="0.25">
      <c r="A43" s="71">
        <v>37</v>
      </c>
      <c r="B43" s="71"/>
      <c r="C43" s="71">
        <v>11</v>
      </c>
      <c r="D43" s="73" t="s">
        <v>79</v>
      </c>
      <c r="E43" s="33">
        <v>1322</v>
      </c>
      <c r="F43" s="33">
        <v>1322</v>
      </c>
      <c r="G43" s="270">
        <v>-28</v>
      </c>
      <c r="H43" s="33">
        <v>1294</v>
      </c>
      <c r="I43" s="33">
        <v>1294</v>
      </c>
      <c r="J43" s="33"/>
      <c r="K43" s="33"/>
      <c r="L43" s="33"/>
    </row>
    <row r="44" spans="1:12" ht="16.5" customHeight="1" x14ac:dyDescent="0.25">
      <c r="A44" s="71">
        <v>38</v>
      </c>
      <c r="B44" s="71"/>
      <c r="C44" s="71"/>
      <c r="D44" s="12" t="s">
        <v>83</v>
      </c>
      <c r="E44" s="33">
        <v>1322</v>
      </c>
      <c r="F44" s="33">
        <v>1322</v>
      </c>
      <c r="G44" s="33">
        <v>-28</v>
      </c>
      <c r="H44" s="33">
        <v>1294</v>
      </c>
      <c r="I44" s="33">
        <v>1294</v>
      </c>
      <c r="J44" s="33"/>
      <c r="K44" s="33"/>
      <c r="L44" s="33"/>
    </row>
    <row r="45" spans="1:12" ht="59.25" customHeight="1" x14ac:dyDescent="0.25">
      <c r="A45" s="68"/>
      <c r="B45" s="67" t="s">
        <v>20</v>
      </c>
      <c r="C45" s="63" t="s">
        <v>60</v>
      </c>
      <c r="D45" s="28" t="s">
        <v>1</v>
      </c>
      <c r="E45" s="31" t="s">
        <v>297</v>
      </c>
      <c r="F45" s="31" t="s">
        <v>379</v>
      </c>
      <c r="G45" s="31" t="s">
        <v>330</v>
      </c>
      <c r="H45" s="31" t="s">
        <v>380</v>
      </c>
      <c r="I45" s="151" t="s">
        <v>298</v>
      </c>
      <c r="J45" s="151" t="s">
        <v>299</v>
      </c>
      <c r="K45" s="151" t="s">
        <v>300</v>
      </c>
      <c r="L45" s="67" t="s">
        <v>14</v>
      </c>
    </row>
    <row r="46" spans="1:12" ht="16.5" customHeight="1" x14ac:dyDescent="0.25">
      <c r="A46" s="71">
        <v>39</v>
      </c>
      <c r="B46" s="71"/>
      <c r="C46" s="71">
        <v>12</v>
      </c>
      <c r="D46" s="32" t="s">
        <v>93</v>
      </c>
      <c r="E46" s="33">
        <f t="shared" ref="E46:I46" si="1">SUM(E47:E49)</f>
        <v>6112</v>
      </c>
      <c r="F46" s="33">
        <f t="shared" ref="F46:H46" si="2">SUM(F47:F49)</f>
        <v>6112</v>
      </c>
      <c r="G46" s="270"/>
      <c r="H46" s="33">
        <f t="shared" si="2"/>
        <v>6112</v>
      </c>
      <c r="I46" s="33">
        <f t="shared" si="1"/>
        <v>6112</v>
      </c>
      <c r="J46" s="33"/>
      <c r="K46" s="33"/>
      <c r="L46" s="59">
        <v>1</v>
      </c>
    </row>
    <row r="47" spans="1:12" ht="16.5" customHeight="1" x14ac:dyDescent="0.25">
      <c r="A47" s="71">
        <v>40</v>
      </c>
      <c r="B47" s="71"/>
      <c r="C47" s="71"/>
      <c r="D47" s="32" t="s">
        <v>11</v>
      </c>
      <c r="E47" s="33">
        <v>4027</v>
      </c>
      <c r="F47" s="33">
        <v>4027</v>
      </c>
      <c r="G47" s="33">
        <v>0</v>
      </c>
      <c r="H47" s="33">
        <v>4027</v>
      </c>
      <c r="I47" s="33">
        <v>4027</v>
      </c>
      <c r="J47" s="33"/>
      <c r="K47" s="33"/>
      <c r="L47" s="59"/>
    </row>
    <row r="48" spans="1:12" ht="16.5" customHeight="1" x14ac:dyDescent="0.25">
      <c r="A48" s="71">
        <v>41</v>
      </c>
      <c r="B48" s="71"/>
      <c r="C48" s="71"/>
      <c r="D48" s="32" t="s">
        <v>94</v>
      </c>
      <c r="E48" s="33">
        <v>904</v>
      </c>
      <c r="F48" s="33">
        <v>904</v>
      </c>
      <c r="G48" s="33"/>
      <c r="H48" s="33">
        <v>904</v>
      </c>
      <c r="I48" s="33">
        <v>904</v>
      </c>
      <c r="J48" s="33"/>
      <c r="K48" s="33"/>
      <c r="L48" s="59"/>
    </row>
    <row r="49" spans="1:12" ht="16.5" customHeight="1" x14ac:dyDescent="0.25">
      <c r="A49" s="71">
        <v>42</v>
      </c>
      <c r="B49" s="71"/>
      <c r="C49" s="71"/>
      <c r="D49" s="32" t="s">
        <v>95</v>
      </c>
      <c r="E49" s="33">
        <v>1181</v>
      </c>
      <c r="F49" s="33">
        <v>1181</v>
      </c>
      <c r="G49" s="33"/>
      <c r="H49" s="33">
        <v>1181</v>
      </c>
      <c r="I49" s="33">
        <v>1181</v>
      </c>
      <c r="J49" s="33"/>
      <c r="K49" s="33"/>
      <c r="L49" s="59"/>
    </row>
    <row r="50" spans="1:12" ht="15.75" customHeight="1" x14ac:dyDescent="0.25">
      <c r="A50" s="71">
        <v>43</v>
      </c>
      <c r="B50" s="71"/>
      <c r="C50" s="71">
        <v>13</v>
      </c>
      <c r="D50" s="12" t="s">
        <v>13</v>
      </c>
      <c r="E50" s="33">
        <f>SUM(E51:E52)</f>
        <v>4752</v>
      </c>
      <c r="F50" s="33">
        <f>SUM(F51:F52)</f>
        <v>4752</v>
      </c>
      <c r="G50" s="270">
        <f>SUM(G51:G53)</f>
        <v>-1347</v>
      </c>
      <c r="H50" s="33">
        <f>SUM(H51:H53)</f>
        <v>3405</v>
      </c>
      <c r="I50" s="33">
        <f>SUM(I51:I53)</f>
        <v>3405</v>
      </c>
      <c r="J50" s="33"/>
      <c r="K50" s="33"/>
      <c r="L50" s="33">
        <v>3</v>
      </c>
    </row>
    <row r="51" spans="1:12" ht="18" customHeight="1" x14ac:dyDescent="0.25">
      <c r="A51" s="71">
        <v>44</v>
      </c>
      <c r="B51" s="71"/>
      <c r="C51" s="71"/>
      <c r="D51" s="12" t="s">
        <v>11</v>
      </c>
      <c r="E51" s="33">
        <v>4320</v>
      </c>
      <c r="F51" s="33">
        <v>4320</v>
      </c>
      <c r="G51" s="33">
        <v>-1392</v>
      </c>
      <c r="H51" s="33">
        <v>2928</v>
      </c>
      <c r="I51" s="33">
        <v>2928</v>
      </c>
      <c r="J51" s="33"/>
      <c r="K51" s="33"/>
      <c r="L51" s="33"/>
    </row>
    <row r="52" spans="1:12" x14ac:dyDescent="0.25">
      <c r="A52" s="71">
        <v>45</v>
      </c>
      <c r="B52" s="71"/>
      <c r="C52" s="71"/>
      <c r="D52" s="12" t="s">
        <v>15</v>
      </c>
      <c r="E52" s="33">
        <v>432</v>
      </c>
      <c r="F52" s="33">
        <v>432</v>
      </c>
      <c r="G52" s="33">
        <v>-130</v>
      </c>
      <c r="H52" s="33">
        <v>302</v>
      </c>
      <c r="I52" s="33">
        <v>302</v>
      </c>
      <c r="J52" s="33"/>
      <c r="K52" s="33"/>
      <c r="L52" s="33"/>
    </row>
    <row r="53" spans="1:12" x14ac:dyDescent="0.25">
      <c r="A53" s="71">
        <v>46</v>
      </c>
      <c r="B53" s="71"/>
      <c r="C53" s="71"/>
      <c r="D53" s="12" t="s">
        <v>95</v>
      </c>
      <c r="E53" s="33">
        <v>0</v>
      </c>
      <c r="F53" s="33">
        <v>0</v>
      </c>
      <c r="G53" s="33">
        <v>175</v>
      </c>
      <c r="H53" s="33">
        <v>175</v>
      </c>
      <c r="I53" s="33">
        <v>175</v>
      </c>
      <c r="J53" s="33"/>
      <c r="K53" s="33"/>
      <c r="L53" s="33"/>
    </row>
    <row r="54" spans="1:12" ht="26.25" customHeight="1" x14ac:dyDescent="0.25">
      <c r="A54" s="71">
        <v>47</v>
      </c>
      <c r="B54" s="71"/>
      <c r="C54" s="71">
        <v>14</v>
      </c>
      <c r="D54" s="12" t="s">
        <v>80</v>
      </c>
      <c r="E54" s="33">
        <v>1820</v>
      </c>
      <c r="F54" s="33">
        <v>1820</v>
      </c>
      <c r="G54" s="270">
        <v>0</v>
      </c>
      <c r="H54" s="33">
        <v>1820</v>
      </c>
      <c r="I54" s="33">
        <v>1820</v>
      </c>
      <c r="J54" s="33"/>
      <c r="K54" s="33"/>
      <c r="L54" s="33"/>
    </row>
    <row r="55" spans="1:12" x14ac:dyDescent="0.25">
      <c r="A55" s="71">
        <v>48</v>
      </c>
      <c r="B55" s="71"/>
      <c r="C55" s="71">
        <v>15</v>
      </c>
      <c r="D55" s="12" t="s">
        <v>126</v>
      </c>
      <c r="E55" s="33">
        <v>2760</v>
      </c>
      <c r="F55" s="33">
        <v>3009</v>
      </c>
      <c r="G55" s="270">
        <v>876</v>
      </c>
      <c r="H55" s="33">
        <v>3885</v>
      </c>
      <c r="I55" s="33">
        <v>3885</v>
      </c>
      <c r="J55" s="33"/>
      <c r="K55" s="33"/>
      <c r="L55" s="33"/>
    </row>
    <row r="56" spans="1:12" x14ac:dyDescent="0.25">
      <c r="A56" s="71">
        <v>49</v>
      </c>
      <c r="B56" s="71"/>
      <c r="C56" s="71">
        <v>16</v>
      </c>
      <c r="D56" s="12" t="s">
        <v>355</v>
      </c>
      <c r="E56" s="33">
        <f>SUM(E57:E59)</f>
        <v>4820</v>
      </c>
      <c r="F56" s="33">
        <f>SUM(F57:F59)</f>
        <v>6960</v>
      </c>
      <c r="G56" s="270">
        <f>SUM(G57:G59)</f>
        <v>-5338</v>
      </c>
      <c r="H56" s="33">
        <f>SUM(H57:H59)</f>
        <v>1622</v>
      </c>
      <c r="I56" s="33">
        <f>SUM(I57:I59)</f>
        <v>1622</v>
      </c>
      <c r="J56" s="33"/>
      <c r="K56" s="33"/>
      <c r="L56" s="33"/>
    </row>
    <row r="57" spans="1:12" x14ac:dyDescent="0.25">
      <c r="A57" s="71">
        <v>50</v>
      </c>
      <c r="B57" s="71"/>
      <c r="C57" s="71"/>
      <c r="D57" s="12" t="s">
        <v>11</v>
      </c>
      <c r="E57" s="33">
        <v>3543</v>
      </c>
      <c r="F57" s="33">
        <v>4405</v>
      </c>
      <c r="G57" s="33">
        <v>-3131</v>
      </c>
      <c r="H57" s="33">
        <v>1274</v>
      </c>
      <c r="I57" s="33">
        <v>1274</v>
      </c>
      <c r="J57" s="33"/>
      <c r="K57" s="33"/>
      <c r="L57" s="33"/>
    </row>
    <row r="58" spans="1:12" x14ac:dyDescent="0.25">
      <c r="A58" s="71">
        <v>51</v>
      </c>
      <c r="B58" s="71"/>
      <c r="C58" s="71"/>
      <c r="D58" s="12" t="s">
        <v>15</v>
      </c>
      <c r="E58" s="33">
        <v>957</v>
      </c>
      <c r="F58" s="33">
        <v>1125</v>
      </c>
      <c r="G58" s="33">
        <v>-877</v>
      </c>
      <c r="H58" s="33">
        <v>248</v>
      </c>
      <c r="I58" s="33">
        <v>248</v>
      </c>
      <c r="J58" s="33"/>
      <c r="K58" s="33"/>
      <c r="L58" s="33"/>
    </row>
    <row r="59" spans="1:12" x14ac:dyDescent="0.25">
      <c r="A59" s="71">
        <v>52</v>
      </c>
      <c r="B59" s="71"/>
      <c r="C59" s="71"/>
      <c r="D59" s="12" t="s">
        <v>95</v>
      </c>
      <c r="E59" s="33">
        <v>320</v>
      </c>
      <c r="F59" s="33">
        <v>1430</v>
      </c>
      <c r="G59" s="33">
        <v>-1330</v>
      </c>
      <c r="H59" s="33">
        <v>100</v>
      </c>
      <c r="I59" s="33">
        <v>100</v>
      </c>
      <c r="J59" s="33"/>
      <c r="K59" s="33"/>
      <c r="L59" s="33"/>
    </row>
    <row r="60" spans="1:12" ht="15.75" customHeight="1" x14ac:dyDescent="0.25">
      <c r="A60" s="71">
        <v>53</v>
      </c>
      <c r="B60" s="71"/>
      <c r="C60" s="71"/>
      <c r="D60" s="271" t="s">
        <v>153</v>
      </c>
      <c r="E60" s="270">
        <f>SUM(E61:E65)</f>
        <v>125169</v>
      </c>
      <c r="F60" s="270">
        <f>SUM(F61:F65)</f>
        <v>128364</v>
      </c>
      <c r="G60" s="270">
        <f>SUM(G61:G65)</f>
        <v>-15767</v>
      </c>
      <c r="H60" s="270">
        <f>SUM(H61:H65)</f>
        <v>112597</v>
      </c>
      <c r="I60" s="270">
        <f>SUM(I61:I65)</f>
        <v>110552</v>
      </c>
      <c r="J60" s="33">
        <f t="shared" ref="J60:K60" si="3">SUM(J61:J65)</f>
        <v>0</v>
      </c>
      <c r="K60" s="33">
        <f t="shared" si="3"/>
        <v>2045</v>
      </c>
      <c r="L60" s="33">
        <f>SUM(L13:L55)</f>
        <v>9</v>
      </c>
    </row>
    <row r="61" spans="1:12" ht="15.75" customHeight="1" x14ac:dyDescent="0.25">
      <c r="A61" s="71">
        <v>54</v>
      </c>
      <c r="B61" s="71"/>
      <c r="C61" s="71"/>
      <c r="D61" s="12" t="s">
        <v>11</v>
      </c>
      <c r="E61" s="33">
        <v>28167</v>
      </c>
      <c r="F61" s="33">
        <v>29429</v>
      </c>
      <c r="G61" s="33">
        <v>-4991</v>
      </c>
      <c r="H61" s="33">
        <v>24438</v>
      </c>
      <c r="I61" s="33">
        <v>24438</v>
      </c>
      <c r="J61" s="33"/>
      <c r="K61" s="33"/>
      <c r="L61" s="33"/>
    </row>
    <row r="62" spans="1:12" ht="15.75" customHeight="1" x14ac:dyDescent="0.25">
      <c r="A62" s="71">
        <v>55</v>
      </c>
      <c r="B62" s="71"/>
      <c r="C62" s="71"/>
      <c r="D62" s="12" t="s">
        <v>15</v>
      </c>
      <c r="E62" s="33">
        <v>5749</v>
      </c>
      <c r="F62" s="33">
        <v>5995</v>
      </c>
      <c r="G62" s="33">
        <v>-1141</v>
      </c>
      <c r="H62" s="33">
        <v>4854</v>
      </c>
      <c r="I62" s="33">
        <v>4854</v>
      </c>
      <c r="J62" s="33"/>
      <c r="K62" s="33"/>
      <c r="L62" s="33"/>
    </row>
    <row r="63" spans="1:12" ht="17.25" customHeight="1" x14ac:dyDescent="0.25">
      <c r="A63" s="71">
        <v>56</v>
      </c>
      <c r="B63" s="71"/>
      <c r="C63" s="71"/>
      <c r="D63" s="12" t="s">
        <v>95</v>
      </c>
      <c r="E63" s="33">
        <v>26757</v>
      </c>
      <c r="F63" s="33">
        <v>27867</v>
      </c>
      <c r="G63" s="33">
        <v>-8270</v>
      </c>
      <c r="H63" s="33">
        <v>19597</v>
      </c>
      <c r="I63" s="33">
        <v>19597</v>
      </c>
      <c r="J63" s="33"/>
      <c r="K63" s="33"/>
      <c r="L63" s="33"/>
    </row>
    <row r="64" spans="1:12" ht="17.25" customHeight="1" x14ac:dyDescent="0.25">
      <c r="A64" s="71">
        <v>57</v>
      </c>
      <c r="B64" s="71"/>
      <c r="C64" s="71"/>
      <c r="D64" s="12" t="s">
        <v>127</v>
      </c>
      <c r="E64" s="33">
        <v>4580</v>
      </c>
      <c r="F64" s="33">
        <v>4829</v>
      </c>
      <c r="G64" s="33">
        <v>876</v>
      </c>
      <c r="H64" s="33">
        <v>5705</v>
      </c>
      <c r="I64" s="33">
        <v>5705</v>
      </c>
      <c r="J64" s="33"/>
      <c r="K64" s="33"/>
      <c r="L64" s="33"/>
    </row>
    <row r="65" spans="1:12" ht="15.75" customHeight="1" x14ac:dyDescent="0.25">
      <c r="A65" s="71">
        <v>58</v>
      </c>
      <c r="B65" s="71"/>
      <c r="C65" s="71"/>
      <c r="D65" s="12" t="s">
        <v>130</v>
      </c>
      <c r="E65" s="33">
        <v>59916</v>
      </c>
      <c r="F65" s="33">
        <v>60244</v>
      </c>
      <c r="G65" s="33">
        <v>-2241</v>
      </c>
      <c r="H65" s="33">
        <v>58003</v>
      </c>
      <c r="I65" s="33">
        <v>55958</v>
      </c>
      <c r="J65" s="33">
        <v>0</v>
      </c>
      <c r="K65" s="33">
        <v>2045</v>
      </c>
      <c r="L65" s="33"/>
    </row>
    <row r="66" spans="1:12" x14ac:dyDescent="0.25">
      <c r="A66" s="71">
        <v>59</v>
      </c>
      <c r="B66" s="71">
        <v>3</v>
      </c>
      <c r="C66" s="71"/>
      <c r="D66" s="12" t="s">
        <v>84</v>
      </c>
      <c r="E66" s="33">
        <f>SUM(E67:E69)</f>
        <v>191419</v>
      </c>
      <c r="F66" s="33">
        <f>SUM(F67:F69)</f>
        <v>292296</v>
      </c>
      <c r="G66" s="33">
        <f>SUM(G67:G69)</f>
        <v>-148162</v>
      </c>
      <c r="H66" s="33">
        <f>SUM(H67:H69)</f>
        <v>144134</v>
      </c>
      <c r="I66" s="33">
        <f>SUM(I67:I69)</f>
        <v>144054</v>
      </c>
      <c r="J66" s="33">
        <f t="shared" ref="J66:K66" si="4">SUM(J67:J69)</f>
        <v>80</v>
      </c>
      <c r="K66" s="33">
        <f t="shared" si="4"/>
        <v>0</v>
      </c>
      <c r="L66" s="59"/>
    </row>
    <row r="67" spans="1:12" x14ac:dyDescent="0.25">
      <c r="A67" s="71">
        <v>61</v>
      </c>
      <c r="B67" s="71"/>
      <c r="C67" s="71">
        <v>1</v>
      </c>
      <c r="D67" s="32" t="s">
        <v>75</v>
      </c>
      <c r="E67" s="33">
        <v>182938</v>
      </c>
      <c r="F67" s="33">
        <v>249485</v>
      </c>
      <c r="G67" s="33">
        <v>-118479</v>
      </c>
      <c r="H67" s="33">
        <v>131006</v>
      </c>
      <c r="I67" s="33">
        <v>130926</v>
      </c>
      <c r="J67" s="33">
        <v>80</v>
      </c>
      <c r="K67" s="33"/>
      <c r="L67" s="59"/>
    </row>
    <row r="68" spans="1:12" x14ac:dyDescent="0.25">
      <c r="A68" s="71">
        <v>62</v>
      </c>
      <c r="B68" s="71"/>
      <c r="C68" s="71">
        <v>2</v>
      </c>
      <c r="D68" s="12" t="s">
        <v>74</v>
      </c>
      <c r="E68" s="33">
        <v>7481</v>
      </c>
      <c r="F68" s="33">
        <v>41811</v>
      </c>
      <c r="G68" s="33">
        <v>-39861</v>
      </c>
      <c r="H68" s="33">
        <v>1950</v>
      </c>
      <c r="I68" s="33">
        <v>1950</v>
      </c>
      <c r="J68" s="33">
        <v>0</v>
      </c>
      <c r="K68" s="33"/>
      <c r="L68" s="59"/>
    </row>
    <row r="69" spans="1:12" x14ac:dyDescent="0.25">
      <c r="A69" s="71">
        <v>63</v>
      </c>
      <c r="B69" s="71"/>
      <c r="C69" s="71">
        <v>3</v>
      </c>
      <c r="D69" s="12" t="s">
        <v>81</v>
      </c>
      <c r="E69" s="33">
        <v>1000</v>
      </c>
      <c r="F69" s="33">
        <v>1000</v>
      </c>
      <c r="G69" s="33">
        <v>10178</v>
      </c>
      <c r="H69" s="33">
        <v>11178</v>
      </c>
      <c r="I69" s="33">
        <v>11178</v>
      </c>
      <c r="J69" s="33"/>
      <c r="K69" s="33"/>
      <c r="L69" s="59"/>
    </row>
    <row r="70" spans="1:12" x14ac:dyDescent="0.25">
      <c r="A70" s="71">
        <v>64</v>
      </c>
      <c r="B70" s="71">
        <v>4</v>
      </c>
      <c r="C70" s="71"/>
      <c r="D70" s="12" t="s">
        <v>82</v>
      </c>
      <c r="E70" s="33">
        <v>44975</v>
      </c>
      <c r="F70" s="33">
        <v>35915</v>
      </c>
      <c r="G70" s="270">
        <v>167257</v>
      </c>
      <c r="H70" s="33">
        <v>203172</v>
      </c>
      <c r="I70" s="33">
        <v>203172</v>
      </c>
      <c r="J70" s="33"/>
      <c r="K70" s="33"/>
      <c r="L70" s="59"/>
    </row>
    <row r="71" spans="1:12" x14ac:dyDescent="0.25">
      <c r="A71" s="71">
        <v>65</v>
      </c>
      <c r="B71" s="71"/>
      <c r="C71" s="71"/>
      <c r="D71" s="12" t="s">
        <v>154</v>
      </c>
      <c r="E71" s="33">
        <f t="shared" ref="E71:K71" si="5">SUM(E7+E12)</f>
        <v>179343</v>
      </c>
      <c r="F71" s="33">
        <f t="shared" si="5"/>
        <v>186171</v>
      </c>
      <c r="G71" s="33">
        <f t="shared" si="5"/>
        <v>-15847</v>
      </c>
      <c r="H71" s="33">
        <f t="shared" si="5"/>
        <v>170324</v>
      </c>
      <c r="I71" s="33">
        <f t="shared" si="5"/>
        <v>110472</v>
      </c>
      <c r="J71" s="33">
        <f t="shared" si="5"/>
        <v>57807</v>
      </c>
      <c r="K71" s="33">
        <f t="shared" si="5"/>
        <v>2045</v>
      </c>
      <c r="L71" s="33"/>
    </row>
    <row r="72" spans="1:12" x14ac:dyDescent="0.25">
      <c r="A72" s="71">
        <v>66</v>
      </c>
      <c r="B72" s="71"/>
      <c r="C72" s="71"/>
      <c r="D72" s="12" t="s">
        <v>11</v>
      </c>
      <c r="E72" s="33">
        <v>69029</v>
      </c>
      <c r="F72" s="33">
        <v>73058</v>
      </c>
      <c r="G72" s="33">
        <v>-5005</v>
      </c>
      <c r="H72" s="33">
        <v>68053</v>
      </c>
      <c r="I72" s="33">
        <v>24438</v>
      </c>
      <c r="J72" s="66">
        <v>43615</v>
      </c>
      <c r="K72" s="33"/>
      <c r="L72" s="33"/>
    </row>
    <row r="73" spans="1:12" x14ac:dyDescent="0.25">
      <c r="A73" s="71">
        <v>67</v>
      </c>
      <c r="B73" s="71"/>
      <c r="C73" s="71"/>
      <c r="D73" s="12" t="s">
        <v>15</v>
      </c>
      <c r="E73" s="33">
        <v>14132</v>
      </c>
      <c r="F73" s="33">
        <v>14958</v>
      </c>
      <c r="G73" s="33">
        <v>-1340</v>
      </c>
      <c r="H73" s="33">
        <v>13618</v>
      </c>
      <c r="I73" s="33">
        <v>4854</v>
      </c>
      <c r="J73" s="66">
        <v>8764</v>
      </c>
      <c r="K73" s="33"/>
      <c r="L73" s="33"/>
    </row>
    <row r="74" spans="1:12" x14ac:dyDescent="0.25">
      <c r="A74" s="71">
        <v>68</v>
      </c>
      <c r="B74" s="71"/>
      <c r="C74" s="71"/>
      <c r="D74" s="12" t="s">
        <v>95</v>
      </c>
      <c r="E74" s="33">
        <v>31686</v>
      </c>
      <c r="F74" s="33">
        <v>33082</v>
      </c>
      <c r="G74" s="33">
        <v>-8137</v>
      </c>
      <c r="H74" s="33">
        <v>24945</v>
      </c>
      <c r="I74" s="33">
        <v>19597</v>
      </c>
      <c r="J74" s="66">
        <v>5348</v>
      </c>
      <c r="K74" s="33"/>
      <c r="L74" s="33"/>
    </row>
    <row r="75" spans="1:12" x14ac:dyDescent="0.25">
      <c r="A75" s="71">
        <v>69</v>
      </c>
      <c r="B75" s="71"/>
      <c r="C75" s="71"/>
      <c r="D75" s="12" t="s">
        <v>127</v>
      </c>
      <c r="E75" s="33">
        <v>4580</v>
      </c>
      <c r="F75" s="33">
        <v>4829</v>
      </c>
      <c r="G75" s="33">
        <v>876</v>
      </c>
      <c r="H75" s="33">
        <v>5705</v>
      </c>
      <c r="I75" s="33">
        <v>5705</v>
      </c>
      <c r="J75" s="66"/>
      <c r="K75" s="33"/>
      <c r="L75" s="33"/>
    </row>
    <row r="76" spans="1:12" x14ac:dyDescent="0.25">
      <c r="A76" s="71">
        <v>70</v>
      </c>
      <c r="B76" s="71"/>
      <c r="C76" s="71"/>
      <c r="D76" s="12" t="s">
        <v>130</v>
      </c>
      <c r="E76" s="33">
        <v>59916</v>
      </c>
      <c r="F76" s="33">
        <v>60244</v>
      </c>
      <c r="G76" s="33">
        <v>-2241</v>
      </c>
      <c r="H76" s="33">
        <v>58003</v>
      </c>
      <c r="I76" s="33">
        <v>55958</v>
      </c>
      <c r="J76" s="33"/>
      <c r="K76" s="33">
        <v>2045</v>
      </c>
      <c r="L76" s="33"/>
    </row>
    <row r="77" spans="1:12" x14ac:dyDescent="0.25">
      <c r="A77" s="71">
        <v>71</v>
      </c>
      <c r="B77" s="71"/>
      <c r="C77" s="71"/>
      <c r="D77" s="32" t="s">
        <v>75</v>
      </c>
      <c r="E77" s="33">
        <v>182938</v>
      </c>
      <c r="F77" s="33">
        <v>249485</v>
      </c>
      <c r="G77" s="33">
        <v>-118479</v>
      </c>
      <c r="H77" s="33">
        <v>131006</v>
      </c>
      <c r="I77" s="33">
        <v>130926</v>
      </c>
      <c r="J77" s="33">
        <v>80</v>
      </c>
      <c r="K77" s="33"/>
      <c r="L77" s="33"/>
    </row>
    <row r="78" spans="1:12" x14ac:dyDescent="0.25">
      <c r="A78" s="71">
        <v>72</v>
      </c>
      <c r="B78" s="71"/>
      <c r="C78" s="71"/>
      <c r="D78" s="12" t="s">
        <v>74</v>
      </c>
      <c r="E78" s="33">
        <v>7481</v>
      </c>
      <c r="F78" s="33">
        <v>41811</v>
      </c>
      <c r="G78" s="33">
        <v>-39861</v>
      </c>
      <c r="H78" s="33">
        <v>1950</v>
      </c>
      <c r="I78" s="33">
        <v>1950</v>
      </c>
      <c r="J78" s="33"/>
      <c r="K78" s="33"/>
      <c r="L78" s="33"/>
    </row>
    <row r="79" spans="1:12" x14ac:dyDescent="0.25">
      <c r="A79" s="71">
        <v>73</v>
      </c>
      <c r="B79" s="71"/>
      <c r="C79" s="71"/>
      <c r="D79" s="12" t="s">
        <v>81</v>
      </c>
      <c r="E79" s="33">
        <v>1000</v>
      </c>
      <c r="F79" s="33">
        <v>1000</v>
      </c>
      <c r="G79" s="33">
        <v>10178</v>
      </c>
      <c r="H79" s="33">
        <v>11178</v>
      </c>
      <c r="I79" s="33">
        <v>11178</v>
      </c>
      <c r="J79" s="33"/>
      <c r="K79" s="33"/>
      <c r="L79" s="33"/>
    </row>
    <row r="80" spans="1:12" x14ac:dyDescent="0.25">
      <c r="A80" s="71">
        <v>74</v>
      </c>
      <c r="B80" s="71"/>
      <c r="C80" s="71"/>
      <c r="D80" s="12" t="s">
        <v>16</v>
      </c>
      <c r="E80" s="33">
        <v>44975</v>
      </c>
      <c r="F80" s="33">
        <v>35915</v>
      </c>
      <c r="G80" s="33">
        <v>167257</v>
      </c>
      <c r="H80" s="33">
        <v>203172</v>
      </c>
      <c r="I80" s="33">
        <v>203172</v>
      </c>
      <c r="J80" s="33"/>
      <c r="K80" s="33"/>
      <c r="L80" s="33"/>
    </row>
    <row r="81" spans="1:12" ht="16.5" customHeight="1" x14ac:dyDescent="0.25">
      <c r="A81" s="71">
        <v>75</v>
      </c>
      <c r="B81" s="71">
        <v>5</v>
      </c>
      <c r="C81" s="71"/>
      <c r="D81" s="12" t="s">
        <v>156</v>
      </c>
      <c r="E81" s="33">
        <v>60126</v>
      </c>
      <c r="F81" s="33">
        <v>60663</v>
      </c>
      <c r="G81" s="270">
        <v>-612</v>
      </c>
      <c r="H81" s="33">
        <v>60051</v>
      </c>
      <c r="I81" s="33">
        <v>5430</v>
      </c>
      <c r="J81" s="33">
        <v>54711</v>
      </c>
      <c r="K81" s="33"/>
      <c r="L81" s="33"/>
    </row>
    <row r="82" spans="1:12" x14ac:dyDescent="0.25">
      <c r="A82" s="71">
        <v>76</v>
      </c>
      <c r="B82" s="71"/>
      <c r="C82" s="71"/>
      <c r="D82" s="12" t="s">
        <v>158</v>
      </c>
      <c r="E82" s="33">
        <f t="shared" ref="E82:K82" si="6">SUM(E7+E12+E66+E70+E81)</f>
        <v>475863</v>
      </c>
      <c r="F82" s="33">
        <f t="shared" si="6"/>
        <v>575045</v>
      </c>
      <c r="G82" s="33">
        <f t="shared" si="6"/>
        <v>2636</v>
      </c>
      <c r="H82" s="33">
        <f t="shared" si="6"/>
        <v>577681</v>
      </c>
      <c r="I82" s="33">
        <f t="shared" si="6"/>
        <v>463128</v>
      </c>
      <c r="J82" s="33">
        <f t="shared" si="6"/>
        <v>112598</v>
      </c>
      <c r="K82" s="33">
        <f t="shared" si="6"/>
        <v>2045</v>
      </c>
      <c r="L82" s="33">
        <v>20</v>
      </c>
    </row>
    <row r="83" spans="1:12" x14ac:dyDescent="0.25">
      <c r="A83" s="103"/>
    </row>
    <row r="84" spans="1:12" x14ac:dyDescent="0.25">
      <c r="A84" s="103"/>
    </row>
  </sheetData>
  <mergeCells count="3">
    <mergeCell ref="A1:L1"/>
    <mergeCell ref="A2:L2"/>
    <mergeCell ref="A3:L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  <ignoredErrors>
    <ignoredError sqref="G6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5"/>
  <sheetViews>
    <sheetView topLeftCell="A55" workbookViewId="0">
      <selection activeCell="P79" sqref="P79"/>
    </sheetView>
  </sheetViews>
  <sheetFormatPr defaultRowHeight="15" x14ac:dyDescent="0.25"/>
  <cols>
    <col min="1" max="1" width="3.42578125" style="13" customWidth="1"/>
    <col min="2" max="2" width="2.7109375" style="13" customWidth="1"/>
    <col min="3" max="3" width="2.85546875" style="13" customWidth="1"/>
    <col min="4" max="4" width="31.140625" style="13" customWidth="1"/>
    <col min="5" max="5" width="6.28515625" style="13" customWidth="1"/>
    <col min="6" max="6" width="6.5703125" style="13" customWidth="1"/>
    <col min="7" max="7" width="7.7109375" style="13" customWidth="1"/>
    <col min="8" max="8" width="7.28515625" style="13" customWidth="1"/>
    <col min="9" max="9" width="6.85546875" style="13" customWidth="1"/>
    <col min="10" max="10" width="7.42578125" style="13" customWidth="1"/>
    <col min="11" max="11" width="7" style="13" customWidth="1"/>
    <col min="12" max="12" width="5" style="13" customWidth="1"/>
    <col min="13" max="13" width="2.85546875" style="13" customWidth="1"/>
    <col min="14" max="16384" width="9.140625" style="13"/>
  </cols>
  <sheetData>
    <row r="1" spans="1:13" x14ac:dyDescent="0.25">
      <c r="A1" s="318" t="s">
        <v>325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x14ac:dyDescent="0.25">
      <c r="A2" s="318" t="s">
        <v>383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13" x14ac:dyDescent="0.25">
      <c r="A3" s="318" t="s">
        <v>302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73" t="s">
        <v>147</v>
      </c>
      <c r="M4" s="72"/>
    </row>
    <row r="5" spans="1:13" ht="91.5" customHeight="1" x14ac:dyDescent="0.25">
      <c r="A5" s="68" t="s">
        <v>70</v>
      </c>
      <c r="B5" s="67" t="s">
        <v>20</v>
      </c>
      <c r="C5" s="63" t="s">
        <v>60</v>
      </c>
      <c r="D5" s="31" t="s">
        <v>1</v>
      </c>
      <c r="E5" s="31" t="s">
        <v>160</v>
      </c>
      <c r="F5" s="31" t="s">
        <v>297</v>
      </c>
      <c r="G5" s="31" t="s">
        <v>379</v>
      </c>
      <c r="H5" s="31" t="s">
        <v>330</v>
      </c>
      <c r="I5" s="31" t="s">
        <v>380</v>
      </c>
      <c r="J5" s="151" t="s">
        <v>298</v>
      </c>
      <c r="K5" s="151" t="s">
        <v>299</v>
      </c>
      <c r="L5" s="151" t="s">
        <v>300</v>
      </c>
      <c r="M5" s="67" t="s">
        <v>14</v>
      </c>
    </row>
    <row r="6" spans="1:13" ht="12" customHeight="1" x14ac:dyDescent="0.25">
      <c r="A6" s="30" t="s">
        <v>3</v>
      </c>
      <c r="B6" s="30" t="s">
        <v>4</v>
      </c>
      <c r="C6" s="30" t="s">
        <v>5</v>
      </c>
      <c r="D6" s="11" t="s">
        <v>6</v>
      </c>
      <c r="E6" s="71" t="s">
        <v>7</v>
      </c>
      <c r="F6" s="71" t="s">
        <v>8</v>
      </c>
      <c r="G6" s="71" t="s">
        <v>9</v>
      </c>
      <c r="H6" s="71" t="s">
        <v>10</v>
      </c>
      <c r="I6" s="71" t="s">
        <v>23</v>
      </c>
      <c r="J6" s="71" t="s">
        <v>52</v>
      </c>
      <c r="K6" s="71" t="s">
        <v>53</v>
      </c>
      <c r="L6" s="71" t="s">
        <v>54</v>
      </c>
      <c r="M6" s="71" t="s">
        <v>55</v>
      </c>
    </row>
    <row r="7" spans="1:13" x14ac:dyDescent="0.25">
      <c r="A7" s="64">
        <v>1</v>
      </c>
      <c r="B7" s="30">
        <v>1</v>
      </c>
      <c r="C7" s="30"/>
      <c r="D7" s="12" t="s">
        <v>92</v>
      </c>
      <c r="E7" s="66">
        <f>SUM(E8:E11)</f>
        <v>50207</v>
      </c>
      <c r="F7" s="66">
        <f>SUM(F8:F11)</f>
        <v>54174</v>
      </c>
      <c r="G7" s="66">
        <f>SUM(G8:G11)</f>
        <v>57807</v>
      </c>
      <c r="H7" s="272">
        <f t="shared" ref="H7:K7" si="0">SUM(H8:H11)</f>
        <v>0</v>
      </c>
      <c r="I7" s="66">
        <f t="shared" si="0"/>
        <v>57807</v>
      </c>
      <c r="J7" s="66">
        <f t="shared" si="0"/>
        <v>0</v>
      </c>
      <c r="K7" s="66">
        <f t="shared" si="0"/>
        <v>57807</v>
      </c>
      <c r="L7" s="66">
        <v>0</v>
      </c>
      <c r="M7" s="66">
        <v>11</v>
      </c>
    </row>
    <row r="8" spans="1:13" x14ac:dyDescent="0.25">
      <c r="A8" s="71">
        <v>2</v>
      </c>
      <c r="B8" s="30"/>
      <c r="C8" s="30"/>
      <c r="D8" s="12" t="s">
        <v>11</v>
      </c>
      <c r="E8" s="66">
        <v>36955</v>
      </c>
      <c r="F8" s="66">
        <v>40862</v>
      </c>
      <c r="G8" s="66">
        <v>43629</v>
      </c>
      <c r="H8" s="66">
        <v>-14</v>
      </c>
      <c r="I8" s="66">
        <v>43615</v>
      </c>
      <c r="J8" s="66">
        <v>0</v>
      </c>
      <c r="K8" s="66">
        <v>43615</v>
      </c>
      <c r="L8" s="66"/>
      <c r="M8" s="66"/>
    </row>
    <row r="9" spans="1:13" x14ac:dyDescent="0.25">
      <c r="A9" s="71">
        <v>3</v>
      </c>
      <c r="B9" s="30"/>
      <c r="C9" s="30"/>
      <c r="D9" s="12" t="s">
        <v>15</v>
      </c>
      <c r="E9" s="66">
        <v>8324</v>
      </c>
      <c r="F9" s="66">
        <v>8383</v>
      </c>
      <c r="G9" s="66">
        <v>8963</v>
      </c>
      <c r="H9" s="66">
        <v>-199</v>
      </c>
      <c r="I9" s="66">
        <v>8764</v>
      </c>
      <c r="J9" s="66"/>
      <c r="K9" s="66">
        <v>8764</v>
      </c>
      <c r="L9" s="66"/>
      <c r="M9" s="66"/>
    </row>
    <row r="10" spans="1:13" x14ac:dyDescent="0.25">
      <c r="A10" s="71">
        <v>4</v>
      </c>
      <c r="B10" s="30"/>
      <c r="C10" s="30"/>
      <c r="D10" s="12" t="s">
        <v>95</v>
      </c>
      <c r="E10" s="66">
        <v>4928</v>
      </c>
      <c r="F10" s="66">
        <v>4929</v>
      </c>
      <c r="G10" s="66">
        <v>5215</v>
      </c>
      <c r="H10" s="66">
        <v>133</v>
      </c>
      <c r="I10" s="66">
        <v>5348</v>
      </c>
      <c r="J10" s="66"/>
      <c r="K10" s="66">
        <v>5348</v>
      </c>
      <c r="L10" s="66"/>
      <c r="M10" s="66"/>
    </row>
    <row r="11" spans="1:13" x14ac:dyDescent="0.25">
      <c r="A11" s="71">
        <v>5</v>
      </c>
      <c r="B11" s="30"/>
      <c r="C11" s="30"/>
      <c r="D11" s="32" t="s">
        <v>59</v>
      </c>
      <c r="E11" s="66">
        <v>0</v>
      </c>
      <c r="F11" s="66">
        <v>0</v>
      </c>
      <c r="G11" s="66"/>
      <c r="H11" s="66">
        <v>80</v>
      </c>
      <c r="I11" s="66">
        <v>80</v>
      </c>
      <c r="J11" s="66"/>
      <c r="K11" s="66">
        <v>80</v>
      </c>
      <c r="L11" s="66"/>
      <c r="M11" s="66"/>
    </row>
    <row r="12" spans="1:13" x14ac:dyDescent="0.25">
      <c r="A12" s="71">
        <v>6</v>
      </c>
      <c r="B12" s="30">
        <v>2</v>
      </c>
      <c r="C12" s="30"/>
      <c r="D12" s="32" t="s">
        <v>71</v>
      </c>
      <c r="E12" s="66">
        <v>122132</v>
      </c>
      <c r="F12" s="66">
        <v>125169</v>
      </c>
      <c r="G12" s="66">
        <v>128364</v>
      </c>
      <c r="H12" s="272">
        <v>-15847</v>
      </c>
      <c r="I12" s="272">
        <v>112517</v>
      </c>
      <c r="J12" s="272">
        <v>110472</v>
      </c>
      <c r="K12" s="272"/>
      <c r="L12" s="66">
        <v>2045</v>
      </c>
      <c r="M12" s="66">
        <f>SUM(M61)</f>
        <v>9</v>
      </c>
    </row>
    <row r="13" spans="1:13" ht="16.5" customHeight="1" x14ac:dyDescent="0.25">
      <c r="A13" s="71">
        <v>7</v>
      </c>
      <c r="B13" s="30"/>
      <c r="C13" s="30">
        <v>1</v>
      </c>
      <c r="D13" s="12" t="s">
        <v>125</v>
      </c>
      <c r="E13" s="66">
        <f>SUM(E14:E17)</f>
        <v>7619</v>
      </c>
      <c r="F13" s="66">
        <f>SUM(F14:F17)</f>
        <v>8026</v>
      </c>
      <c r="G13" s="66">
        <f>SUM(G14:G17)</f>
        <v>8026</v>
      </c>
      <c r="H13" s="272"/>
      <c r="I13" s="66">
        <f>SUM(I14:I17)</f>
        <v>8026</v>
      </c>
      <c r="J13" s="66">
        <f>SUM(J14:J17)</f>
        <v>8026</v>
      </c>
      <c r="K13" s="66"/>
      <c r="L13" s="66"/>
      <c r="M13" s="66">
        <v>0</v>
      </c>
    </row>
    <row r="14" spans="1:13" ht="16.5" customHeight="1" x14ac:dyDescent="0.25">
      <c r="A14" s="71">
        <v>8</v>
      </c>
      <c r="B14" s="30"/>
      <c r="C14" s="30"/>
      <c r="D14" s="12" t="s">
        <v>11</v>
      </c>
      <c r="E14" s="66">
        <v>4231</v>
      </c>
      <c r="F14" s="66">
        <v>4678</v>
      </c>
      <c r="G14" s="66">
        <v>4678</v>
      </c>
      <c r="H14" s="66"/>
      <c r="I14" s="66">
        <v>4678</v>
      </c>
      <c r="J14" s="66">
        <v>4678</v>
      </c>
      <c r="K14" s="66"/>
      <c r="L14" s="66"/>
      <c r="M14" s="66"/>
    </row>
    <row r="15" spans="1:13" ht="16.5" customHeight="1" x14ac:dyDescent="0.25">
      <c r="A15" s="71">
        <v>9</v>
      </c>
      <c r="B15" s="30"/>
      <c r="C15" s="30"/>
      <c r="D15" s="12" t="s">
        <v>15</v>
      </c>
      <c r="E15" s="66">
        <v>945</v>
      </c>
      <c r="F15" s="66">
        <v>944</v>
      </c>
      <c r="G15" s="66">
        <v>944</v>
      </c>
      <c r="H15" s="66"/>
      <c r="I15" s="66">
        <v>944</v>
      </c>
      <c r="J15" s="66">
        <v>944</v>
      </c>
      <c r="K15" s="66"/>
      <c r="L15" s="66"/>
      <c r="M15" s="66"/>
    </row>
    <row r="16" spans="1:13" ht="17.25" customHeight="1" x14ac:dyDescent="0.25">
      <c r="A16" s="71">
        <v>10</v>
      </c>
      <c r="B16" s="30"/>
      <c r="C16" s="30"/>
      <c r="D16" s="12" t="s">
        <v>95</v>
      </c>
      <c r="E16" s="66">
        <v>1555</v>
      </c>
      <c r="F16" s="66">
        <v>1516</v>
      </c>
      <c r="G16" s="66">
        <v>1516</v>
      </c>
      <c r="H16" s="66"/>
      <c r="I16" s="66">
        <v>1516</v>
      </c>
      <c r="J16" s="66">
        <v>1516</v>
      </c>
      <c r="K16" s="66"/>
      <c r="L16" s="66"/>
      <c r="M16" s="66"/>
    </row>
    <row r="17" spans="1:13" ht="17.25" customHeight="1" x14ac:dyDescent="0.25">
      <c r="A17" s="71">
        <v>11</v>
      </c>
      <c r="B17" s="30"/>
      <c r="C17" s="30"/>
      <c r="D17" s="12" t="s">
        <v>162</v>
      </c>
      <c r="E17" s="66">
        <v>888</v>
      </c>
      <c r="F17" s="66">
        <v>888</v>
      </c>
      <c r="G17" s="66">
        <v>888</v>
      </c>
      <c r="H17" s="66"/>
      <c r="I17" s="66">
        <v>888</v>
      </c>
      <c r="J17" s="66">
        <v>888</v>
      </c>
      <c r="K17" s="66"/>
      <c r="L17" s="66"/>
      <c r="M17" s="66"/>
    </row>
    <row r="18" spans="1:13" ht="24" customHeight="1" x14ac:dyDescent="0.25">
      <c r="A18" s="71">
        <v>12</v>
      </c>
      <c r="B18" s="30"/>
      <c r="C18" s="30">
        <v>2</v>
      </c>
      <c r="D18" s="12" t="s">
        <v>157</v>
      </c>
      <c r="E18" s="66">
        <f t="shared" ref="E18:J18" si="1">SUM(E19:E21)</f>
        <v>6375</v>
      </c>
      <c r="F18" s="66">
        <f t="shared" si="1"/>
        <v>6513</v>
      </c>
      <c r="G18" s="66">
        <f t="shared" si="1"/>
        <v>6513</v>
      </c>
      <c r="H18" s="272">
        <f t="shared" si="1"/>
        <v>-1500</v>
      </c>
      <c r="I18" s="66">
        <f t="shared" si="1"/>
        <v>5013</v>
      </c>
      <c r="J18" s="66">
        <f t="shared" si="1"/>
        <v>5013</v>
      </c>
      <c r="K18" s="66"/>
      <c r="L18" s="66"/>
      <c r="M18" s="66">
        <v>1</v>
      </c>
    </row>
    <row r="19" spans="1:13" ht="15" customHeight="1" x14ac:dyDescent="0.25">
      <c r="A19" s="71">
        <v>13</v>
      </c>
      <c r="B19" s="71"/>
      <c r="C19" s="71"/>
      <c r="D19" s="12" t="s">
        <v>11</v>
      </c>
      <c r="E19" s="66">
        <v>2465</v>
      </c>
      <c r="F19" s="66">
        <v>2470</v>
      </c>
      <c r="G19" s="66">
        <v>2470</v>
      </c>
      <c r="H19" s="66"/>
      <c r="I19" s="66">
        <v>2470</v>
      </c>
      <c r="J19" s="66">
        <v>2470</v>
      </c>
      <c r="K19" s="66"/>
      <c r="L19" s="66"/>
      <c r="M19" s="66"/>
    </row>
    <row r="20" spans="1:13" ht="14.25" customHeight="1" x14ac:dyDescent="0.25">
      <c r="A20" s="71">
        <v>14</v>
      </c>
      <c r="B20" s="71"/>
      <c r="C20" s="71"/>
      <c r="D20" s="12" t="s">
        <v>15</v>
      </c>
      <c r="E20" s="66">
        <v>565</v>
      </c>
      <c r="F20" s="66">
        <v>567</v>
      </c>
      <c r="G20" s="66">
        <v>567</v>
      </c>
      <c r="H20" s="66"/>
      <c r="I20" s="66">
        <v>567</v>
      </c>
      <c r="J20" s="66">
        <v>567</v>
      </c>
      <c r="K20" s="66"/>
      <c r="L20" s="66"/>
      <c r="M20" s="66"/>
    </row>
    <row r="21" spans="1:13" ht="12.75" customHeight="1" x14ac:dyDescent="0.25">
      <c r="A21" s="71">
        <v>15</v>
      </c>
      <c r="B21" s="30"/>
      <c r="C21" s="30"/>
      <c r="D21" s="12" t="s">
        <v>95</v>
      </c>
      <c r="E21" s="66">
        <v>3345</v>
      </c>
      <c r="F21" s="66">
        <v>3476</v>
      </c>
      <c r="G21" s="66">
        <v>3476</v>
      </c>
      <c r="H21" s="66">
        <v>-1500</v>
      </c>
      <c r="I21" s="66">
        <v>1976</v>
      </c>
      <c r="J21" s="66">
        <v>1976</v>
      </c>
      <c r="K21" s="66"/>
      <c r="L21" s="66"/>
      <c r="M21" s="66"/>
    </row>
    <row r="22" spans="1:13" ht="15.75" customHeight="1" x14ac:dyDescent="0.25">
      <c r="A22" s="71">
        <v>16</v>
      </c>
      <c r="B22" s="30"/>
      <c r="C22" s="30">
        <v>3</v>
      </c>
      <c r="D22" s="12" t="s">
        <v>72</v>
      </c>
      <c r="E22" s="66">
        <v>700</v>
      </c>
      <c r="F22" s="66">
        <v>700</v>
      </c>
      <c r="G22" s="66">
        <v>700</v>
      </c>
      <c r="H22" s="272"/>
      <c r="I22" s="66">
        <v>700</v>
      </c>
      <c r="J22" s="66">
        <v>700</v>
      </c>
      <c r="K22" s="66"/>
      <c r="L22" s="66"/>
      <c r="M22" s="66"/>
    </row>
    <row r="23" spans="1:13" ht="15.75" customHeight="1" x14ac:dyDescent="0.25">
      <c r="A23" s="71">
        <v>17</v>
      </c>
      <c r="B23" s="30"/>
      <c r="C23" s="30"/>
      <c r="D23" s="12" t="s">
        <v>95</v>
      </c>
      <c r="E23" s="66">
        <v>700</v>
      </c>
      <c r="F23" s="66">
        <v>700</v>
      </c>
      <c r="G23" s="66">
        <v>700</v>
      </c>
      <c r="H23" s="66"/>
      <c r="I23" s="66">
        <v>700</v>
      </c>
      <c r="J23" s="66">
        <v>700</v>
      </c>
      <c r="K23" s="66"/>
      <c r="L23" s="66"/>
      <c r="M23" s="66"/>
    </row>
    <row r="24" spans="1:13" ht="18" customHeight="1" x14ac:dyDescent="0.25">
      <c r="A24" s="71">
        <v>18</v>
      </c>
      <c r="B24" s="30"/>
      <c r="C24" s="30">
        <v>4</v>
      </c>
      <c r="D24" s="12" t="s">
        <v>17</v>
      </c>
      <c r="E24" s="66">
        <v>508</v>
      </c>
      <c r="F24" s="66">
        <v>440</v>
      </c>
      <c r="G24" s="66">
        <v>440</v>
      </c>
      <c r="H24" s="272"/>
      <c r="I24" s="66">
        <v>440</v>
      </c>
      <c r="J24" s="66">
        <v>440</v>
      </c>
      <c r="K24" s="66"/>
      <c r="L24" s="66"/>
      <c r="M24" s="66"/>
    </row>
    <row r="25" spans="1:13" ht="12.75" customHeight="1" x14ac:dyDescent="0.25">
      <c r="A25" s="71">
        <v>19</v>
      </c>
      <c r="B25" s="30"/>
      <c r="C25" s="30"/>
      <c r="D25" s="12" t="s">
        <v>95</v>
      </c>
      <c r="E25" s="66">
        <v>508</v>
      </c>
      <c r="F25" s="66">
        <v>440</v>
      </c>
      <c r="G25" s="66">
        <v>440</v>
      </c>
      <c r="H25" s="66"/>
      <c r="I25" s="66">
        <v>440</v>
      </c>
      <c r="J25" s="66">
        <v>440</v>
      </c>
      <c r="K25" s="66"/>
      <c r="L25" s="66"/>
      <c r="M25" s="66"/>
    </row>
    <row r="26" spans="1:13" ht="16.5" customHeight="1" x14ac:dyDescent="0.25">
      <c r="A26" s="71">
        <v>20</v>
      </c>
      <c r="B26" s="30"/>
      <c r="C26" s="30">
        <v>5</v>
      </c>
      <c r="D26" s="12" t="s">
        <v>96</v>
      </c>
      <c r="E26" s="66">
        <v>546</v>
      </c>
      <c r="F26" s="66">
        <v>762</v>
      </c>
      <c r="G26" s="66">
        <v>762</v>
      </c>
      <c r="H26" s="272"/>
      <c r="I26" s="66">
        <v>762</v>
      </c>
      <c r="J26" s="66">
        <v>762</v>
      </c>
      <c r="K26" s="66"/>
      <c r="L26" s="66"/>
      <c r="M26" s="66"/>
    </row>
    <row r="27" spans="1:13" ht="18" customHeight="1" x14ac:dyDescent="0.25">
      <c r="A27" s="71">
        <v>21</v>
      </c>
      <c r="B27" s="30"/>
      <c r="C27" s="30"/>
      <c r="D27" s="12" t="s">
        <v>95</v>
      </c>
      <c r="E27" s="66">
        <v>546</v>
      </c>
      <c r="F27" s="66">
        <v>762</v>
      </c>
      <c r="G27" s="66">
        <v>762</v>
      </c>
      <c r="H27" s="66"/>
      <c r="I27" s="66">
        <v>762</v>
      </c>
      <c r="J27" s="66">
        <v>762</v>
      </c>
      <c r="K27" s="66"/>
      <c r="L27" s="66"/>
      <c r="M27" s="66"/>
    </row>
    <row r="28" spans="1:13" ht="18" customHeight="1" x14ac:dyDescent="0.25">
      <c r="A28" s="71">
        <v>22</v>
      </c>
      <c r="B28" s="30"/>
      <c r="C28" s="30">
        <v>6</v>
      </c>
      <c r="D28" s="12" t="s">
        <v>12</v>
      </c>
      <c r="E28" s="33">
        <v>3030</v>
      </c>
      <c r="F28" s="33">
        <v>3030</v>
      </c>
      <c r="G28" s="33">
        <v>3030</v>
      </c>
      <c r="H28" s="270"/>
      <c r="I28" s="33">
        <v>3030</v>
      </c>
      <c r="J28" s="33">
        <v>3030</v>
      </c>
      <c r="K28" s="33"/>
      <c r="L28" s="33"/>
      <c r="M28" s="33"/>
    </row>
    <row r="29" spans="1:13" ht="13.5" customHeight="1" x14ac:dyDescent="0.25">
      <c r="A29" s="71">
        <v>23</v>
      </c>
      <c r="B29" s="30"/>
      <c r="C29" s="30"/>
      <c r="D29" s="12" t="s">
        <v>95</v>
      </c>
      <c r="E29" s="33">
        <v>3030</v>
      </c>
      <c r="F29" s="33">
        <v>3030</v>
      </c>
      <c r="G29" s="33">
        <v>3030</v>
      </c>
      <c r="H29" s="33"/>
      <c r="I29" s="33">
        <v>3030</v>
      </c>
      <c r="J29" s="33">
        <v>3030</v>
      </c>
      <c r="K29" s="33"/>
      <c r="L29" s="33"/>
      <c r="M29" s="33"/>
    </row>
    <row r="30" spans="1:13" ht="17.25" customHeight="1" x14ac:dyDescent="0.25">
      <c r="A30" s="71">
        <v>24</v>
      </c>
      <c r="B30" s="30"/>
      <c r="C30" s="30">
        <v>7</v>
      </c>
      <c r="D30" s="12" t="s">
        <v>88</v>
      </c>
      <c r="E30" s="33">
        <f>SUM(E31:E35)</f>
        <v>68078</v>
      </c>
      <c r="F30" s="33">
        <f>SUM(F31:F35)</f>
        <v>68770</v>
      </c>
      <c r="G30" s="33">
        <f>SUM(G31:G35)</f>
        <v>69098</v>
      </c>
      <c r="H30" s="270">
        <f>SUM(H31:H34)</f>
        <v>-4897</v>
      </c>
      <c r="I30" s="33">
        <f>SUM(I31:I34)</f>
        <v>63973</v>
      </c>
      <c r="J30" s="33">
        <f>SUM(J31:J34)</f>
        <v>61928</v>
      </c>
      <c r="K30" s="33"/>
      <c r="L30" s="33">
        <v>2045</v>
      </c>
      <c r="M30" s="33">
        <v>2</v>
      </c>
    </row>
    <row r="31" spans="1:13" ht="16.5" customHeight="1" x14ac:dyDescent="0.25">
      <c r="A31" s="71">
        <v>25</v>
      </c>
      <c r="B31" s="30"/>
      <c r="C31" s="30"/>
      <c r="D31" s="12" t="s">
        <v>11</v>
      </c>
      <c r="E31" s="33">
        <v>3829</v>
      </c>
      <c r="F31" s="33">
        <v>4471</v>
      </c>
      <c r="G31" s="33">
        <v>4471</v>
      </c>
      <c r="H31" s="33">
        <v>583</v>
      </c>
      <c r="I31" s="33">
        <v>5054</v>
      </c>
      <c r="J31" s="33">
        <v>5054</v>
      </c>
      <c r="K31" s="33"/>
      <c r="L31" s="33"/>
      <c r="M31" s="33"/>
    </row>
    <row r="32" spans="1:13" ht="14.25" customHeight="1" x14ac:dyDescent="0.25">
      <c r="A32" s="71">
        <v>26</v>
      </c>
      <c r="B32" s="30"/>
      <c r="C32" s="30"/>
      <c r="D32" s="12" t="s">
        <v>15</v>
      </c>
      <c r="E32" s="33">
        <v>883</v>
      </c>
      <c r="F32" s="33">
        <v>985</v>
      </c>
      <c r="G32" s="33">
        <v>985</v>
      </c>
      <c r="H32" s="33">
        <v>114</v>
      </c>
      <c r="I32" s="33">
        <v>871</v>
      </c>
      <c r="J32" s="33">
        <v>871</v>
      </c>
      <c r="K32" s="33"/>
      <c r="L32" s="33"/>
      <c r="M32" s="33"/>
    </row>
    <row r="33" spans="1:13" ht="12" customHeight="1" x14ac:dyDescent="0.25">
      <c r="A33" s="71">
        <v>27</v>
      </c>
      <c r="B33" s="30"/>
      <c r="C33" s="30"/>
      <c r="D33" s="12" t="s">
        <v>95</v>
      </c>
      <c r="E33" s="33">
        <v>6080</v>
      </c>
      <c r="F33" s="33">
        <v>6080</v>
      </c>
      <c r="G33" s="33">
        <v>6080</v>
      </c>
      <c r="H33" s="33">
        <v>-3381</v>
      </c>
      <c r="I33" s="33">
        <v>2699</v>
      </c>
      <c r="J33" s="33">
        <v>2699</v>
      </c>
      <c r="K33" s="33"/>
      <c r="L33" s="33"/>
      <c r="M33" s="33"/>
    </row>
    <row r="34" spans="1:13" ht="13.5" customHeight="1" x14ac:dyDescent="0.25">
      <c r="A34" s="71">
        <v>28</v>
      </c>
      <c r="B34" s="30"/>
      <c r="C34" s="30"/>
      <c r="D34" s="12" t="s">
        <v>130</v>
      </c>
      <c r="E34" s="33">
        <v>57286</v>
      </c>
      <c r="F34" s="33">
        <v>57234</v>
      </c>
      <c r="G34" s="33">
        <v>57562</v>
      </c>
      <c r="H34" s="33">
        <v>-2213</v>
      </c>
      <c r="I34" s="33">
        <v>55349</v>
      </c>
      <c r="J34" s="33">
        <v>53304</v>
      </c>
      <c r="K34" s="33"/>
      <c r="L34" s="33">
        <v>2045</v>
      </c>
      <c r="M34" s="33"/>
    </row>
    <row r="35" spans="1:13" ht="12.75" customHeight="1" x14ac:dyDescent="0.25">
      <c r="A35" s="71">
        <v>29</v>
      </c>
      <c r="B35" s="71"/>
      <c r="C35" s="71"/>
      <c r="D35" s="12" t="s">
        <v>73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30" customHeight="1" x14ac:dyDescent="0.25">
      <c r="A36" s="71">
        <v>30</v>
      </c>
      <c r="B36" s="30"/>
      <c r="C36" s="30">
        <v>8</v>
      </c>
      <c r="D36" s="12" t="s">
        <v>76</v>
      </c>
      <c r="E36" s="33">
        <f t="shared" ref="E36:J36" si="2">SUM(E37:E39)</f>
        <v>11283</v>
      </c>
      <c r="F36" s="33">
        <f t="shared" si="2"/>
        <v>12335</v>
      </c>
      <c r="G36" s="33">
        <f t="shared" si="2"/>
        <v>12813</v>
      </c>
      <c r="H36" s="270">
        <f t="shared" si="2"/>
        <v>-3799</v>
      </c>
      <c r="I36" s="33">
        <f t="shared" si="2"/>
        <v>9014</v>
      </c>
      <c r="J36" s="33">
        <f t="shared" si="2"/>
        <v>9014</v>
      </c>
      <c r="K36" s="33"/>
      <c r="L36" s="33"/>
      <c r="M36" s="33">
        <v>2</v>
      </c>
    </row>
    <row r="37" spans="1:13" ht="14.25" customHeight="1" x14ac:dyDescent="0.25">
      <c r="A37" s="71">
        <v>31</v>
      </c>
      <c r="B37" s="30"/>
      <c r="C37" s="30"/>
      <c r="D37" s="12" t="s">
        <v>11</v>
      </c>
      <c r="E37" s="33">
        <v>4218</v>
      </c>
      <c r="F37" s="33">
        <v>4657</v>
      </c>
      <c r="G37" s="33">
        <v>5057</v>
      </c>
      <c r="H37" s="33">
        <v>-1051</v>
      </c>
      <c r="I37" s="33">
        <v>4006</v>
      </c>
      <c r="J37" s="33">
        <v>4006</v>
      </c>
      <c r="K37" s="33"/>
      <c r="L37" s="33"/>
      <c r="M37" s="33"/>
    </row>
    <row r="38" spans="1:13" ht="16.5" customHeight="1" x14ac:dyDescent="0.25">
      <c r="A38" s="71">
        <v>32</v>
      </c>
      <c r="B38" s="30"/>
      <c r="C38" s="30"/>
      <c r="D38" s="12" t="s">
        <v>15</v>
      </c>
      <c r="E38" s="33">
        <v>967</v>
      </c>
      <c r="F38" s="33">
        <v>960</v>
      </c>
      <c r="G38" s="33">
        <v>1038</v>
      </c>
      <c r="H38" s="33">
        <v>-248</v>
      </c>
      <c r="I38" s="33">
        <v>790</v>
      </c>
      <c r="J38" s="33">
        <v>790</v>
      </c>
      <c r="K38" s="33"/>
      <c r="L38" s="33"/>
      <c r="M38" s="33"/>
    </row>
    <row r="39" spans="1:13" ht="15" customHeight="1" x14ac:dyDescent="0.25">
      <c r="A39" s="71">
        <v>33</v>
      </c>
      <c r="B39" s="30"/>
      <c r="C39" s="30"/>
      <c r="D39" s="12" t="s">
        <v>95</v>
      </c>
      <c r="E39" s="33">
        <v>6098</v>
      </c>
      <c r="F39" s="33">
        <v>6718</v>
      </c>
      <c r="G39" s="33">
        <v>6718</v>
      </c>
      <c r="H39" s="33">
        <v>-2500</v>
      </c>
      <c r="I39" s="33">
        <v>4218</v>
      </c>
      <c r="J39" s="33">
        <v>4218</v>
      </c>
      <c r="K39" s="33"/>
      <c r="L39" s="33"/>
      <c r="M39" s="33"/>
    </row>
    <row r="40" spans="1:13" ht="16.5" customHeight="1" x14ac:dyDescent="0.25">
      <c r="A40" s="71">
        <v>34</v>
      </c>
      <c r="B40" s="30"/>
      <c r="C40" s="30">
        <v>9</v>
      </c>
      <c r="D40" s="73" t="s">
        <v>77</v>
      </c>
      <c r="E40" s="33">
        <v>570</v>
      </c>
      <c r="F40" s="33">
        <v>570</v>
      </c>
      <c r="G40" s="33">
        <v>570</v>
      </c>
      <c r="H40" s="270"/>
      <c r="I40" s="33">
        <v>570</v>
      </c>
      <c r="J40" s="33">
        <v>570</v>
      </c>
      <c r="K40" s="33"/>
      <c r="L40" s="33"/>
      <c r="M40" s="33"/>
    </row>
    <row r="41" spans="1:13" ht="15" customHeight="1" x14ac:dyDescent="0.25">
      <c r="A41" s="71">
        <v>35</v>
      </c>
      <c r="B41" s="30"/>
      <c r="C41" s="30"/>
      <c r="D41" s="12" t="s">
        <v>95</v>
      </c>
      <c r="E41" s="33">
        <v>570</v>
      </c>
      <c r="F41" s="33">
        <v>570</v>
      </c>
      <c r="G41" s="33">
        <v>570</v>
      </c>
      <c r="H41" s="33"/>
      <c r="I41" s="33">
        <v>570</v>
      </c>
      <c r="J41" s="33">
        <v>570</v>
      </c>
      <c r="K41" s="33"/>
      <c r="L41" s="33"/>
      <c r="M41" s="33"/>
    </row>
    <row r="42" spans="1:13" ht="18" customHeight="1" x14ac:dyDescent="0.25">
      <c r="A42" s="71">
        <v>36</v>
      </c>
      <c r="B42" s="30"/>
      <c r="C42" s="30">
        <v>10</v>
      </c>
      <c r="D42" s="73" t="s">
        <v>78</v>
      </c>
      <c r="E42" s="33">
        <v>405</v>
      </c>
      <c r="F42" s="33">
        <v>465</v>
      </c>
      <c r="G42" s="33">
        <v>465</v>
      </c>
      <c r="H42" s="270"/>
      <c r="I42" s="33">
        <v>465</v>
      </c>
      <c r="J42" s="33">
        <v>465</v>
      </c>
      <c r="K42" s="33"/>
      <c r="L42" s="33"/>
      <c r="M42" s="33"/>
    </row>
    <row r="43" spans="1:13" ht="14.25" customHeight="1" x14ac:dyDescent="0.25">
      <c r="A43" s="71">
        <v>37</v>
      </c>
      <c r="B43" s="30"/>
      <c r="C43" s="30"/>
      <c r="D43" s="12" t="s">
        <v>95</v>
      </c>
      <c r="E43" s="33">
        <v>405</v>
      </c>
      <c r="F43" s="33">
        <v>465</v>
      </c>
      <c r="G43" s="33">
        <v>465</v>
      </c>
      <c r="H43" s="33"/>
      <c r="I43" s="33">
        <v>465</v>
      </c>
      <c r="J43" s="33">
        <v>465</v>
      </c>
      <c r="K43" s="33"/>
      <c r="L43" s="33"/>
      <c r="M43" s="33"/>
    </row>
    <row r="44" spans="1:13" ht="18" customHeight="1" x14ac:dyDescent="0.25">
      <c r="A44" s="71">
        <v>38</v>
      </c>
      <c r="B44" s="30"/>
      <c r="C44" s="30">
        <v>11</v>
      </c>
      <c r="D44" s="73" t="s">
        <v>79</v>
      </c>
      <c r="E44" s="33">
        <v>1322</v>
      </c>
      <c r="F44" s="33">
        <v>1322</v>
      </c>
      <c r="G44" s="33">
        <v>1322</v>
      </c>
      <c r="H44" s="270">
        <v>-28</v>
      </c>
      <c r="I44" s="33">
        <v>1294</v>
      </c>
      <c r="J44" s="33">
        <v>1294</v>
      </c>
      <c r="K44" s="33"/>
      <c r="L44" s="33"/>
      <c r="M44" s="33"/>
    </row>
    <row r="45" spans="1:13" ht="16.5" customHeight="1" x14ac:dyDescent="0.25">
      <c r="A45" s="71">
        <v>39</v>
      </c>
      <c r="B45" s="30"/>
      <c r="C45" s="30"/>
      <c r="D45" s="12" t="s">
        <v>83</v>
      </c>
      <c r="E45" s="33">
        <v>1322</v>
      </c>
      <c r="F45" s="33">
        <v>1322</v>
      </c>
      <c r="G45" s="33">
        <v>1322</v>
      </c>
      <c r="H45" s="33">
        <v>-28</v>
      </c>
      <c r="I45" s="33">
        <v>1294</v>
      </c>
      <c r="J45" s="33">
        <v>1294</v>
      </c>
      <c r="K45" s="33"/>
      <c r="L45" s="33"/>
      <c r="M45" s="33"/>
    </row>
    <row r="46" spans="1:13" ht="94.5" customHeight="1" x14ac:dyDescent="0.25">
      <c r="A46" s="68" t="s">
        <v>70</v>
      </c>
      <c r="B46" s="67" t="s">
        <v>20</v>
      </c>
      <c r="C46" s="63" t="s">
        <v>60</v>
      </c>
      <c r="D46" s="28" t="s">
        <v>1</v>
      </c>
      <c r="E46" s="31" t="s">
        <v>160</v>
      </c>
      <c r="F46" s="31" t="s">
        <v>297</v>
      </c>
      <c r="G46" s="31" t="s">
        <v>379</v>
      </c>
      <c r="H46" s="31" t="s">
        <v>330</v>
      </c>
      <c r="I46" s="31" t="s">
        <v>380</v>
      </c>
      <c r="J46" s="151" t="s">
        <v>298</v>
      </c>
      <c r="K46" s="151" t="s">
        <v>299</v>
      </c>
      <c r="L46" s="151" t="s">
        <v>300</v>
      </c>
      <c r="M46" s="67" t="s">
        <v>14</v>
      </c>
    </row>
    <row r="47" spans="1:13" ht="16.5" customHeight="1" x14ac:dyDescent="0.25">
      <c r="A47" s="71">
        <v>40</v>
      </c>
      <c r="B47" s="38"/>
      <c r="C47" s="38">
        <v>12</v>
      </c>
      <c r="D47" s="32" t="s">
        <v>93</v>
      </c>
      <c r="E47" s="33">
        <f t="shared" ref="E47:F47" si="3">SUM(E48:E50)</f>
        <v>6508</v>
      </c>
      <c r="F47" s="33">
        <f t="shared" si="3"/>
        <v>6112</v>
      </c>
      <c r="G47" s="33">
        <f t="shared" ref="G47" si="4">SUM(G48:G50)</f>
        <v>6112</v>
      </c>
      <c r="H47" s="270"/>
      <c r="I47" s="33">
        <f t="shared" ref="I47:J47" si="5">SUM(I48:I50)</f>
        <v>6112</v>
      </c>
      <c r="J47" s="33">
        <f t="shared" si="5"/>
        <v>6112</v>
      </c>
      <c r="K47" s="33"/>
      <c r="L47" s="33"/>
      <c r="M47" s="59">
        <v>1</v>
      </c>
    </row>
    <row r="48" spans="1:13" ht="16.5" customHeight="1" x14ac:dyDescent="0.25">
      <c r="A48" s="71">
        <v>41</v>
      </c>
      <c r="B48" s="38"/>
      <c r="C48" s="38"/>
      <c r="D48" s="32" t="s">
        <v>11</v>
      </c>
      <c r="E48" s="33">
        <v>4354</v>
      </c>
      <c r="F48" s="33">
        <v>4027</v>
      </c>
      <c r="G48" s="33">
        <v>4027</v>
      </c>
      <c r="H48" s="33">
        <v>0</v>
      </c>
      <c r="I48" s="33">
        <v>4027</v>
      </c>
      <c r="J48" s="33">
        <v>4027</v>
      </c>
      <c r="K48" s="33"/>
      <c r="L48" s="33"/>
      <c r="M48" s="59"/>
    </row>
    <row r="49" spans="1:13" ht="16.5" customHeight="1" x14ac:dyDescent="0.25">
      <c r="A49" s="71">
        <v>42</v>
      </c>
      <c r="B49" s="38"/>
      <c r="C49" s="38"/>
      <c r="D49" s="32" t="s">
        <v>94</v>
      </c>
      <c r="E49" s="33">
        <v>1218</v>
      </c>
      <c r="F49" s="33">
        <v>904</v>
      </c>
      <c r="G49" s="33">
        <v>904</v>
      </c>
      <c r="H49" s="33"/>
      <c r="I49" s="33">
        <v>904</v>
      </c>
      <c r="J49" s="33">
        <v>904</v>
      </c>
      <c r="K49" s="33"/>
      <c r="L49" s="33"/>
      <c r="M49" s="59"/>
    </row>
    <row r="50" spans="1:13" ht="16.5" customHeight="1" x14ac:dyDescent="0.25">
      <c r="A50" s="71">
        <v>43</v>
      </c>
      <c r="B50" s="38"/>
      <c r="C50" s="38"/>
      <c r="D50" s="32" t="s">
        <v>95</v>
      </c>
      <c r="E50" s="33">
        <v>936</v>
      </c>
      <c r="F50" s="33">
        <v>1181</v>
      </c>
      <c r="G50" s="33">
        <v>1181</v>
      </c>
      <c r="H50" s="33"/>
      <c r="I50" s="33">
        <v>1181</v>
      </c>
      <c r="J50" s="33">
        <v>1181</v>
      </c>
      <c r="K50" s="33"/>
      <c r="L50" s="33"/>
      <c r="M50" s="59"/>
    </row>
    <row r="51" spans="1:13" ht="15.75" customHeight="1" x14ac:dyDescent="0.25">
      <c r="A51" s="71">
        <v>44</v>
      </c>
      <c r="B51" s="30"/>
      <c r="C51" s="30">
        <v>13</v>
      </c>
      <c r="D51" s="12" t="s">
        <v>13</v>
      </c>
      <c r="E51" s="33">
        <f t="shared" ref="E51:F51" si="6">SUM(E52:E53)</f>
        <v>8688</v>
      </c>
      <c r="F51" s="33">
        <f t="shared" si="6"/>
        <v>4752</v>
      </c>
      <c r="G51" s="33">
        <f t="shared" ref="G51" si="7">SUM(G52:G53)</f>
        <v>4752</v>
      </c>
      <c r="H51" s="270">
        <f>SUM(H52:H54)</f>
        <v>-1347</v>
      </c>
      <c r="I51" s="33">
        <f>SUM(I52:I54)</f>
        <v>3405</v>
      </c>
      <c r="J51" s="33">
        <f>SUM(J52:J54)</f>
        <v>3405</v>
      </c>
      <c r="K51" s="33"/>
      <c r="L51" s="33"/>
      <c r="M51" s="33">
        <v>3</v>
      </c>
    </row>
    <row r="52" spans="1:13" ht="18" customHeight="1" x14ac:dyDescent="0.25">
      <c r="A52" s="71">
        <v>45</v>
      </c>
      <c r="B52" s="30"/>
      <c r="C52" s="30"/>
      <c r="D52" s="12" t="s">
        <v>11</v>
      </c>
      <c r="E52" s="33">
        <v>7827</v>
      </c>
      <c r="F52" s="33">
        <v>4320</v>
      </c>
      <c r="G52" s="33">
        <v>4320</v>
      </c>
      <c r="H52" s="33">
        <v>-1392</v>
      </c>
      <c r="I52" s="33">
        <v>2928</v>
      </c>
      <c r="J52" s="33">
        <v>2928</v>
      </c>
      <c r="K52" s="33"/>
      <c r="L52" s="33"/>
      <c r="M52" s="33"/>
    </row>
    <row r="53" spans="1:13" x14ac:dyDescent="0.25">
      <c r="A53" s="71">
        <v>46</v>
      </c>
      <c r="B53" s="30"/>
      <c r="C53" s="30"/>
      <c r="D53" s="12" t="s">
        <v>15</v>
      </c>
      <c r="E53" s="33">
        <v>861</v>
      </c>
      <c r="F53" s="33">
        <v>432</v>
      </c>
      <c r="G53" s="33">
        <v>432</v>
      </c>
      <c r="H53" s="33">
        <v>-130</v>
      </c>
      <c r="I53" s="33">
        <v>302</v>
      </c>
      <c r="J53" s="33">
        <v>302</v>
      </c>
      <c r="K53" s="33"/>
      <c r="L53" s="33"/>
      <c r="M53" s="33"/>
    </row>
    <row r="54" spans="1:13" x14ac:dyDescent="0.25">
      <c r="A54" s="71">
        <v>47</v>
      </c>
      <c r="B54" s="71"/>
      <c r="C54" s="71"/>
      <c r="D54" s="32" t="s">
        <v>95</v>
      </c>
      <c r="E54" s="33"/>
      <c r="F54" s="33"/>
      <c r="G54" s="33"/>
      <c r="H54" s="33">
        <v>175</v>
      </c>
      <c r="I54" s="33">
        <v>175</v>
      </c>
      <c r="J54" s="33">
        <v>175</v>
      </c>
      <c r="K54" s="33"/>
      <c r="L54" s="33"/>
      <c r="M54" s="33"/>
    </row>
    <row r="55" spans="1:13" ht="26.25" customHeight="1" x14ac:dyDescent="0.25">
      <c r="A55" s="71">
        <v>48</v>
      </c>
      <c r="B55" s="30"/>
      <c r="C55" s="30">
        <v>14</v>
      </c>
      <c r="D55" s="12" t="s">
        <v>80</v>
      </c>
      <c r="E55" s="33">
        <v>2820</v>
      </c>
      <c r="F55" s="33">
        <v>2820</v>
      </c>
      <c r="G55" s="33">
        <v>2820</v>
      </c>
      <c r="H55" s="270">
        <v>0</v>
      </c>
      <c r="I55" s="33">
        <v>1820</v>
      </c>
      <c r="J55" s="33">
        <v>1820</v>
      </c>
      <c r="K55" s="33"/>
      <c r="L55" s="33"/>
      <c r="M55" s="33"/>
    </row>
    <row r="56" spans="1:13" x14ac:dyDescent="0.25">
      <c r="A56" s="71">
        <v>49</v>
      </c>
      <c r="B56" s="30"/>
      <c r="C56" s="30">
        <v>15</v>
      </c>
      <c r="D56" s="12" t="s">
        <v>126</v>
      </c>
      <c r="E56" s="33">
        <v>3680</v>
      </c>
      <c r="F56" s="33">
        <v>3680</v>
      </c>
      <c r="G56" s="33">
        <v>3929</v>
      </c>
      <c r="H56" s="270">
        <v>876</v>
      </c>
      <c r="I56" s="33">
        <v>3885</v>
      </c>
      <c r="J56" s="33">
        <v>3885</v>
      </c>
      <c r="K56" s="33"/>
      <c r="L56" s="33"/>
      <c r="M56" s="33"/>
    </row>
    <row r="57" spans="1:13" x14ac:dyDescent="0.25">
      <c r="A57" s="71">
        <v>50</v>
      </c>
      <c r="B57" s="71"/>
      <c r="C57" s="71">
        <v>16</v>
      </c>
      <c r="D57" s="12" t="s">
        <v>301</v>
      </c>
      <c r="E57" s="33">
        <f t="shared" ref="E57:J57" si="8">SUM(E58:E60)</f>
        <v>0</v>
      </c>
      <c r="F57" s="33">
        <f t="shared" si="8"/>
        <v>4820</v>
      </c>
      <c r="G57" s="33">
        <f t="shared" si="8"/>
        <v>6960</v>
      </c>
      <c r="H57" s="270">
        <f t="shared" si="8"/>
        <v>-5338</v>
      </c>
      <c r="I57" s="33">
        <f t="shared" si="8"/>
        <v>1622</v>
      </c>
      <c r="J57" s="33">
        <f t="shared" si="8"/>
        <v>1622</v>
      </c>
      <c r="K57" s="33"/>
      <c r="L57" s="33"/>
      <c r="M57" s="33"/>
    </row>
    <row r="58" spans="1:13" x14ac:dyDescent="0.25">
      <c r="A58" s="71">
        <v>51</v>
      </c>
      <c r="B58" s="71"/>
      <c r="C58" s="71"/>
      <c r="D58" s="12" t="s">
        <v>11</v>
      </c>
      <c r="E58" s="33"/>
      <c r="F58" s="33">
        <v>3543</v>
      </c>
      <c r="G58" s="33">
        <v>4405</v>
      </c>
      <c r="H58" s="33">
        <v>-3131</v>
      </c>
      <c r="I58" s="33">
        <v>1274</v>
      </c>
      <c r="J58" s="33">
        <v>1274</v>
      </c>
      <c r="K58" s="33"/>
      <c r="L58" s="33"/>
      <c r="M58" s="33"/>
    </row>
    <row r="59" spans="1:13" x14ac:dyDescent="0.25">
      <c r="A59" s="71">
        <v>52</v>
      </c>
      <c r="B59" s="71"/>
      <c r="C59" s="71"/>
      <c r="D59" s="12" t="s">
        <v>15</v>
      </c>
      <c r="E59" s="33"/>
      <c r="F59" s="33">
        <v>957</v>
      </c>
      <c r="G59" s="33">
        <v>1125</v>
      </c>
      <c r="H59" s="33">
        <v>-877</v>
      </c>
      <c r="I59" s="33">
        <v>248</v>
      </c>
      <c r="J59" s="33">
        <v>248</v>
      </c>
      <c r="K59" s="33"/>
      <c r="L59" s="33"/>
      <c r="M59" s="33"/>
    </row>
    <row r="60" spans="1:13" x14ac:dyDescent="0.25">
      <c r="A60" s="71">
        <v>53</v>
      </c>
      <c r="B60" s="71"/>
      <c r="C60" s="71"/>
      <c r="D60" s="12" t="s">
        <v>95</v>
      </c>
      <c r="E60" s="33"/>
      <c r="F60" s="33">
        <v>320</v>
      </c>
      <c r="G60" s="33">
        <v>1430</v>
      </c>
      <c r="H60" s="33">
        <v>-1330</v>
      </c>
      <c r="I60" s="33">
        <v>100</v>
      </c>
      <c r="J60" s="33">
        <v>100</v>
      </c>
      <c r="K60" s="33"/>
      <c r="L60" s="33"/>
      <c r="M60" s="33"/>
    </row>
    <row r="61" spans="1:13" ht="15.75" customHeight="1" x14ac:dyDescent="0.25">
      <c r="A61" s="71">
        <v>54</v>
      </c>
      <c r="B61" s="30"/>
      <c r="C61" s="30"/>
      <c r="D61" s="12" t="s">
        <v>153</v>
      </c>
      <c r="E61" s="33">
        <f t="shared" ref="E61:J61" si="9">SUM(E62:E66)</f>
        <v>122132</v>
      </c>
      <c r="F61" s="33">
        <f t="shared" si="9"/>
        <v>125169</v>
      </c>
      <c r="G61" s="33">
        <f t="shared" si="9"/>
        <v>128364</v>
      </c>
      <c r="H61" s="270">
        <f t="shared" si="9"/>
        <v>-15767</v>
      </c>
      <c r="I61" s="270">
        <f t="shared" si="9"/>
        <v>112597</v>
      </c>
      <c r="J61" s="270">
        <f t="shared" si="9"/>
        <v>110552</v>
      </c>
      <c r="K61" s="33">
        <f t="shared" ref="K61:L61" si="10">SUM(K62:K66)</f>
        <v>0</v>
      </c>
      <c r="L61" s="33">
        <f t="shared" si="10"/>
        <v>2045</v>
      </c>
      <c r="M61" s="33">
        <f>SUM(M13:M56)</f>
        <v>9</v>
      </c>
    </row>
    <row r="62" spans="1:13" ht="15.75" customHeight="1" x14ac:dyDescent="0.25">
      <c r="A62" s="71">
        <v>55</v>
      </c>
      <c r="B62" s="30"/>
      <c r="C62" s="30"/>
      <c r="D62" s="12" t="s">
        <v>11</v>
      </c>
      <c r="E62" s="33">
        <v>26924</v>
      </c>
      <c r="F62" s="33">
        <v>28167</v>
      </c>
      <c r="G62" s="33">
        <v>29429</v>
      </c>
      <c r="H62" s="33">
        <v>-4991</v>
      </c>
      <c r="I62" s="33">
        <v>24438</v>
      </c>
      <c r="J62" s="33">
        <v>24438</v>
      </c>
      <c r="K62" s="33"/>
      <c r="L62" s="33"/>
      <c r="M62" s="33"/>
    </row>
    <row r="63" spans="1:13" ht="15.75" customHeight="1" x14ac:dyDescent="0.25">
      <c r="A63" s="71">
        <v>56</v>
      </c>
      <c r="B63" s="30"/>
      <c r="C63" s="30"/>
      <c r="D63" s="12" t="s">
        <v>15</v>
      </c>
      <c r="E63" s="33">
        <v>5439</v>
      </c>
      <c r="F63" s="33">
        <v>5749</v>
      </c>
      <c r="G63" s="33">
        <v>5995</v>
      </c>
      <c r="H63" s="33">
        <v>-1141</v>
      </c>
      <c r="I63" s="33">
        <v>4854</v>
      </c>
      <c r="J63" s="33">
        <v>4854</v>
      </c>
      <c r="K63" s="33"/>
      <c r="L63" s="33"/>
      <c r="M63" s="33"/>
    </row>
    <row r="64" spans="1:13" ht="17.25" customHeight="1" x14ac:dyDescent="0.25">
      <c r="A64" s="71">
        <v>57</v>
      </c>
      <c r="B64" s="30"/>
      <c r="C64" s="30"/>
      <c r="D64" s="12" t="s">
        <v>95</v>
      </c>
      <c r="E64" s="33">
        <v>23773</v>
      </c>
      <c r="F64" s="33">
        <v>26757</v>
      </c>
      <c r="G64" s="33">
        <v>27867</v>
      </c>
      <c r="H64" s="33">
        <v>-8270</v>
      </c>
      <c r="I64" s="33">
        <v>19597</v>
      </c>
      <c r="J64" s="33">
        <v>19597</v>
      </c>
      <c r="K64" s="33"/>
      <c r="L64" s="33"/>
      <c r="M64" s="33"/>
    </row>
    <row r="65" spans="1:13" ht="17.25" customHeight="1" x14ac:dyDescent="0.25">
      <c r="A65" s="71">
        <v>58</v>
      </c>
      <c r="B65" s="71"/>
      <c r="C65" s="71"/>
      <c r="D65" s="12" t="s">
        <v>127</v>
      </c>
      <c r="E65" s="33">
        <v>6500</v>
      </c>
      <c r="F65" s="33">
        <v>4580</v>
      </c>
      <c r="G65" s="33">
        <v>4829</v>
      </c>
      <c r="H65" s="33">
        <v>876</v>
      </c>
      <c r="I65" s="33">
        <v>5705</v>
      </c>
      <c r="J65" s="33">
        <v>5705</v>
      </c>
      <c r="K65" s="33"/>
      <c r="L65" s="33"/>
      <c r="M65" s="33"/>
    </row>
    <row r="66" spans="1:13" ht="15.75" customHeight="1" x14ac:dyDescent="0.25">
      <c r="A66" s="71">
        <v>59</v>
      </c>
      <c r="B66" s="30"/>
      <c r="C66" s="30"/>
      <c r="D66" s="12" t="s">
        <v>130</v>
      </c>
      <c r="E66" s="33">
        <v>59496</v>
      </c>
      <c r="F66" s="33">
        <v>59916</v>
      </c>
      <c r="G66" s="33">
        <v>60244</v>
      </c>
      <c r="H66" s="33">
        <v>-2241</v>
      </c>
      <c r="I66" s="33">
        <v>58003</v>
      </c>
      <c r="J66" s="33">
        <v>55958</v>
      </c>
      <c r="K66" s="33"/>
      <c r="L66" s="33">
        <v>2045</v>
      </c>
      <c r="M66" s="33"/>
    </row>
    <row r="67" spans="1:13" x14ac:dyDescent="0.25">
      <c r="A67" s="71">
        <v>60</v>
      </c>
      <c r="B67" s="30">
        <v>3</v>
      </c>
      <c r="C67" s="30"/>
      <c r="D67" s="12" t="s">
        <v>84</v>
      </c>
      <c r="E67" s="33">
        <f t="shared" ref="E67:J67" si="11">SUM(E68:E70)</f>
        <v>43952</v>
      </c>
      <c r="F67" s="33">
        <f t="shared" si="11"/>
        <v>191419</v>
      </c>
      <c r="G67" s="33">
        <f t="shared" si="11"/>
        <v>292296</v>
      </c>
      <c r="H67" s="33">
        <f t="shared" si="11"/>
        <v>-148162</v>
      </c>
      <c r="I67" s="33">
        <f t="shared" si="11"/>
        <v>144134</v>
      </c>
      <c r="J67" s="33">
        <f t="shared" si="11"/>
        <v>144054</v>
      </c>
      <c r="K67" s="33">
        <f t="shared" ref="K67:L67" si="12">SUM(K68:K70)</f>
        <v>80</v>
      </c>
      <c r="L67" s="33">
        <f t="shared" si="12"/>
        <v>0</v>
      </c>
      <c r="M67" s="59"/>
    </row>
    <row r="68" spans="1:13" x14ac:dyDescent="0.25">
      <c r="A68" s="71">
        <v>61</v>
      </c>
      <c r="B68" s="30"/>
      <c r="C68" s="30">
        <v>1</v>
      </c>
      <c r="D68" s="32" t="s">
        <v>75</v>
      </c>
      <c r="E68" s="33">
        <v>8554</v>
      </c>
      <c r="F68" s="33">
        <v>182938</v>
      </c>
      <c r="G68" s="33">
        <v>249485</v>
      </c>
      <c r="H68" s="33">
        <v>-118479</v>
      </c>
      <c r="I68" s="33">
        <v>131006</v>
      </c>
      <c r="J68" s="33">
        <v>130926</v>
      </c>
      <c r="K68" s="33">
        <v>80</v>
      </c>
      <c r="L68" s="33"/>
      <c r="M68" s="59"/>
    </row>
    <row r="69" spans="1:13" x14ac:dyDescent="0.25">
      <c r="A69" s="71">
        <v>62</v>
      </c>
      <c r="B69" s="30"/>
      <c r="C69" s="30">
        <v>2</v>
      </c>
      <c r="D69" s="12" t="s">
        <v>74</v>
      </c>
      <c r="E69" s="33">
        <v>34398</v>
      </c>
      <c r="F69" s="33">
        <v>7481</v>
      </c>
      <c r="G69" s="33">
        <v>41811</v>
      </c>
      <c r="H69" s="33">
        <v>-39861</v>
      </c>
      <c r="I69" s="33">
        <v>1950</v>
      </c>
      <c r="J69" s="33">
        <v>1950</v>
      </c>
      <c r="K69" s="33">
        <v>0</v>
      </c>
      <c r="L69" s="33"/>
      <c r="M69" s="59"/>
    </row>
    <row r="70" spans="1:13" x14ac:dyDescent="0.25">
      <c r="A70" s="71">
        <v>63</v>
      </c>
      <c r="B70" s="30"/>
      <c r="C70" s="30">
        <v>3</v>
      </c>
      <c r="D70" s="12" t="s">
        <v>81</v>
      </c>
      <c r="E70" s="33">
        <v>1000</v>
      </c>
      <c r="F70" s="33">
        <v>1000</v>
      </c>
      <c r="G70" s="33">
        <v>1000</v>
      </c>
      <c r="H70" s="33">
        <v>10178</v>
      </c>
      <c r="I70" s="33">
        <v>11178</v>
      </c>
      <c r="J70" s="33">
        <v>11178</v>
      </c>
      <c r="K70" s="33"/>
      <c r="L70" s="33"/>
      <c r="M70" s="59"/>
    </row>
    <row r="71" spans="1:13" x14ac:dyDescent="0.25">
      <c r="A71" s="71">
        <v>64</v>
      </c>
      <c r="B71" s="30">
        <v>4</v>
      </c>
      <c r="C71" s="30"/>
      <c r="D71" s="12" t="s">
        <v>82</v>
      </c>
      <c r="E71" s="33">
        <v>46086</v>
      </c>
      <c r="F71" s="33">
        <v>44975</v>
      </c>
      <c r="G71" s="33">
        <v>35915</v>
      </c>
      <c r="H71" s="270">
        <v>167257</v>
      </c>
      <c r="I71" s="33">
        <v>203172</v>
      </c>
      <c r="J71" s="33">
        <v>203172</v>
      </c>
      <c r="K71" s="33"/>
      <c r="L71" s="33"/>
      <c r="M71" s="59"/>
    </row>
    <row r="72" spans="1:13" x14ac:dyDescent="0.25">
      <c r="A72" s="71">
        <v>65</v>
      </c>
      <c r="B72" s="30"/>
      <c r="C72" s="30"/>
      <c r="D72" s="12" t="s">
        <v>154</v>
      </c>
      <c r="E72" s="33">
        <f t="shared" ref="E72:G72" si="13">SUM(E7+E12)</f>
        <v>172339</v>
      </c>
      <c r="F72" s="33">
        <f t="shared" si="13"/>
        <v>179343</v>
      </c>
      <c r="G72" s="33">
        <f t="shared" si="13"/>
        <v>186171</v>
      </c>
      <c r="H72" s="33">
        <f>SUM(H8+H13)</f>
        <v>-14</v>
      </c>
      <c r="I72" s="33">
        <f>SUM(I8+I13)</f>
        <v>51641</v>
      </c>
      <c r="J72" s="33">
        <f>SUM(J8+J13)</f>
        <v>8026</v>
      </c>
      <c r="K72" s="33">
        <f>SUM(K8+K13)</f>
        <v>43615</v>
      </c>
      <c r="L72" s="33">
        <f>SUM(L8+L13)</f>
        <v>0</v>
      </c>
      <c r="M72" s="33"/>
    </row>
    <row r="73" spans="1:13" x14ac:dyDescent="0.25">
      <c r="A73" s="71">
        <v>66</v>
      </c>
      <c r="B73" s="30"/>
      <c r="C73" s="30"/>
      <c r="D73" s="12" t="s">
        <v>11</v>
      </c>
      <c r="E73" s="33">
        <v>63879</v>
      </c>
      <c r="F73" s="33">
        <v>69029</v>
      </c>
      <c r="G73" s="33">
        <v>73058</v>
      </c>
      <c r="H73" s="33">
        <v>-5005</v>
      </c>
      <c r="I73" s="33">
        <v>68053</v>
      </c>
      <c r="J73" s="33">
        <v>24438</v>
      </c>
      <c r="K73" s="66">
        <v>43615</v>
      </c>
      <c r="L73" s="33"/>
      <c r="M73" s="33"/>
    </row>
    <row r="74" spans="1:13" x14ac:dyDescent="0.25">
      <c r="A74" s="71">
        <v>67</v>
      </c>
      <c r="B74" s="30"/>
      <c r="C74" s="30"/>
      <c r="D74" s="12" t="s">
        <v>15</v>
      </c>
      <c r="E74" s="33">
        <v>13763</v>
      </c>
      <c r="F74" s="33">
        <v>14132</v>
      </c>
      <c r="G74" s="33">
        <v>14958</v>
      </c>
      <c r="H74" s="33">
        <v>-1340</v>
      </c>
      <c r="I74" s="33">
        <v>13618</v>
      </c>
      <c r="J74" s="33">
        <v>4854</v>
      </c>
      <c r="K74" s="66">
        <v>8764</v>
      </c>
      <c r="L74" s="33"/>
      <c r="M74" s="33"/>
    </row>
    <row r="75" spans="1:13" x14ac:dyDescent="0.25">
      <c r="A75" s="71">
        <v>68</v>
      </c>
      <c r="B75" s="30"/>
      <c r="C75" s="30"/>
      <c r="D75" s="12" t="s">
        <v>95</v>
      </c>
      <c r="E75" s="33">
        <v>28701</v>
      </c>
      <c r="F75" s="33">
        <v>31686</v>
      </c>
      <c r="G75" s="33">
        <v>33082</v>
      </c>
      <c r="H75" s="33">
        <v>-8137</v>
      </c>
      <c r="I75" s="33">
        <v>24945</v>
      </c>
      <c r="J75" s="33">
        <v>19597</v>
      </c>
      <c r="K75" s="66">
        <v>5348</v>
      </c>
      <c r="L75" s="33"/>
      <c r="M75" s="33"/>
    </row>
    <row r="76" spans="1:13" x14ac:dyDescent="0.25">
      <c r="A76" s="71">
        <v>69</v>
      </c>
      <c r="B76" s="71"/>
      <c r="C76" s="71"/>
      <c r="D76" s="12" t="s">
        <v>127</v>
      </c>
      <c r="E76" s="33">
        <v>6500</v>
      </c>
      <c r="F76" s="33">
        <v>4580</v>
      </c>
      <c r="G76" s="33">
        <v>4829</v>
      </c>
      <c r="H76" s="33">
        <v>876</v>
      </c>
      <c r="I76" s="33">
        <v>5705</v>
      </c>
      <c r="J76" s="33">
        <v>5705</v>
      </c>
      <c r="K76" s="66"/>
      <c r="L76" s="33"/>
      <c r="M76" s="33"/>
    </row>
    <row r="77" spans="1:13" x14ac:dyDescent="0.25">
      <c r="A77" s="71">
        <v>70</v>
      </c>
      <c r="B77" s="30"/>
      <c r="C77" s="30"/>
      <c r="D77" s="12" t="s">
        <v>130</v>
      </c>
      <c r="E77" s="33">
        <v>59496</v>
      </c>
      <c r="F77" s="33">
        <v>59916</v>
      </c>
      <c r="G77" s="33">
        <v>60244</v>
      </c>
      <c r="H77" s="33">
        <v>-2241</v>
      </c>
      <c r="I77" s="33">
        <v>58003</v>
      </c>
      <c r="J77" s="33">
        <v>55958</v>
      </c>
      <c r="K77" s="33"/>
      <c r="L77" s="33">
        <v>2045</v>
      </c>
      <c r="M77" s="33"/>
    </row>
    <row r="78" spans="1:13" x14ac:dyDescent="0.25">
      <c r="A78" s="71">
        <v>71</v>
      </c>
      <c r="B78" s="30"/>
      <c r="C78" s="30"/>
      <c r="D78" s="32" t="s">
        <v>75</v>
      </c>
      <c r="E78" s="33">
        <v>8554</v>
      </c>
      <c r="F78" s="33">
        <v>182938</v>
      </c>
      <c r="G78" s="33">
        <v>249485</v>
      </c>
      <c r="H78" s="33">
        <v>-118479</v>
      </c>
      <c r="I78" s="33">
        <v>131006</v>
      </c>
      <c r="J78" s="33">
        <v>130926</v>
      </c>
      <c r="K78" s="33">
        <v>80</v>
      </c>
      <c r="L78" s="33"/>
      <c r="M78" s="33"/>
    </row>
    <row r="79" spans="1:13" x14ac:dyDescent="0.25">
      <c r="A79" s="71">
        <v>72</v>
      </c>
      <c r="B79" s="30"/>
      <c r="C79" s="30"/>
      <c r="D79" s="12" t="s">
        <v>74</v>
      </c>
      <c r="E79" s="33">
        <v>34398</v>
      </c>
      <c r="F79" s="33">
        <v>7481</v>
      </c>
      <c r="G79" s="33">
        <v>41811</v>
      </c>
      <c r="H79" s="33">
        <v>-39861</v>
      </c>
      <c r="I79" s="33">
        <v>1950</v>
      </c>
      <c r="J79" s="33">
        <v>1950</v>
      </c>
      <c r="K79" s="33"/>
      <c r="L79" s="33"/>
      <c r="M79" s="33"/>
    </row>
    <row r="80" spans="1:13" x14ac:dyDescent="0.25">
      <c r="A80" s="71">
        <v>73</v>
      </c>
      <c r="B80" s="30"/>
      <c r="C80" s="30"/>
      <c r="D80" s="12" t="s">
        <v>81</v>
      </c>
      <c r="E80" s="33">
        <v>1000</v>
      </c>
      <c r="F80" s="33">
        <v>1000</v>
      </c>
      <c r="G80" s="33">
        <v>1000</v>
      </c>
      <c r="H80" s="33">
        <v>10178</v>
      </c>
      <c r="I80" s="33">
        <v>11178</v>
      </c>
      <c r="J80" s="33">
        <v>11178</v>
      </c>
      <c r="K80" s="33"/>
      <c r="L80" s="33"/>
      <c r="M80" s="33"/>
    </row>
    <row r="81" spans="1:13" x14ac:dyDescent="0.25">
      <c r="A81" s="71">
        <v>74</v>
      </c>
      <c r="B81" s="30"/>
      <c r="C81" s="30"/>
      <c r="D81" s="12" t="s">
        <v>16</v>
      </c>
      <c r="E81" s="33">
        <v>46086</v>
      </c>
      <c r="F81" s="33">
        <v>44975</v>
      </c>
      <c r="G81" s="33">
        <v>35915</v>
      </c>
      <c r="H81" s="33">
        <v>167257</v>
      </c>
      <c r="I81" s="33">
        <v>203172</v>
      </c>
      <c r="J81" s="33">
        <v>203172</v>
      </c>
      <c r="K81" s="33"/>
      <c r="L81" s="33"/>
      <c r="M81" s="33"/>
    </row>
    <row r="82" spans="1:13" ht="16.5" customHeight="1" x14ac:dyDescent="0.25">
      <c r="A82" s="71">
        <v>75</v>
      </c>
      <c r="B82" s="30">
        <v>5</v>
      </c>
      <c r="C82" s="30"/>
      <c r="D82" s="12" t="s">
        <v>156</v>
      </c>
      <c r="E82" s="33">
        <v>3535</v>
      </c>
      <c r="F82" s="33">
        <v>5952</v>
      </c>
      <c r="G82" s="33">
        <v>5952</v>
      </c>
      <c r="H82" s="33">
        <v>-612</v>
      </c>
      <c r="I82" s="33">
        <v>5340</v>
      </c>
      <c r="J82" s="33">
        <v>5340</v>
      </c>
      <c r="K82" s="33">
        <v>0</v>
      </c>
      <c r="L82" s="33"/>
      <c r="M82" s="33"/>
    </row>
    <row r="83" spans="1:13" x14ac:dyDescent="0.25">
      <c r="A83" s="71">
        <v>76</v>
      </c>
      <c r="B83" s="30"/>
      <c r="C83" s="30"/>
      <c r="D83" s="12" t="s">
        <v>158</v>
      </c>
      <c r="E83" s="33">
        <f t="shared" ref="E83:L83" si="14">SUM(E7+E12+E67+E71+E82)</f>
        <v>265912</v>
      </c>
      <c r="F83" s="33">
        <f t="shared" si="14"/>
        <v>421689</v>
      </c>
      <c r="G83" s="33">
        <f t="shared" si="14"/>
        <v>520334</v>
      </c>
      <c r="H83" s="33">
        <f t="shared" si="14"/>
        <v>2636</v>
      </c>
      <c r="I83" s="33">
        <f t="shared" si="14"/>
        <v>522970</v>
      </c>
      <c r="J83" s="33">
        <f t="shared" si="14"/>
        <v>463038</v>
      </c>
      <c r="K83" s="33">
        <f t="shared" si="14"/>
        <v>57887</v>
      </c>
      <c r="L83" s="33">
        <f t="shared" si="14"/>
        <v>2045</v>
      </c>
      <c r="M83" s="33">
        <v>20</v>
      </c>
    </row>
    <row r="84" spans="1:13" x14ac:dyDescent="0.25">
      <c r="A84" s="29"/>
    </row>
    <row r="85" spans="1:13" x14ac:dyDescent="0.25">
      <c r="A85" s="29"/>
    </row>
  </sheetData>
  <mergeCells count="3">
    <mergeCell ref="A1:M1"/>
    <mergeCell ref="A2:M2"/>
    <mergeCell ref="A3:M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topLeftCell="A10" workbookViewId="0">
      <selection activeCell="I15" sqref="I15"/>
    </sheetView>
  </sheetViews>
  <sheetFormatPr defaultRowHeight="15" x14ac:dyDescent="0.25"/>
  <cols>
    <col min="1" max="1" width="4.5703125" style="13" customWidth="1"/>
    <col min="2" max="2" width="35.42578125" style="13" customWidth="1"/>
    <col min="3" max="3" width="9.5703125" style="13" customWidth="1"/>
    <col min="4" max="4" width="8.7109375" style="13" customWidth="1"/>
    <col min="5" max="5" width="9.85546875" style="13" customWidth="1"/>
    <col min="6" max="7" width="9.140625" style="13" customWidth="1"/>
    <col min="8" max="16384" width="9.140625" style="13"/>
  </cols>
  <sheetData>
    <row r="1" spans="1:13" x14ac:dyDescent="0.25">
      <c r="A1" s="321"/>
      <c r="B1" s="322"/>
      <c r="C1" s="322"/>
      <c r="D1" s="322"/>
      <c r="E1" s="322"/>
      <c r="F1" s="322"/>
      <c r="G1" s="322"/>
      <c r="H1" s="41"/>
      <c r="I1" s="41"/>
      <c r="J1" s="41"/>
      <c r="K1" s="41"/>
    </row>
    <row r="2" spans="1:13" ht="26.25" customHeight="1" x14ac:dyDescent="0.25">
      <c r="A2" s="323" t="s">
        <v>114</v>
      </c>
      <c r="B2" s="323"/>
      <c r="C2" s="323"/>
      <c r="D2" s="323"/>
      <c r="E2" s="323"/>
      <c r="F2" s="323"/>
      <c r="G2" s="323"/>
      <c r="H2" s="40"/>
      <c r="I2" s="40"/>
      <c r="J2" s="40"/>
      <c r="K2" s="41"/>
    </row>
    <row r="3" spans="1:13" x14ac:dyDescent="0.25">
      <c r="A3" s="321" t="s">
        <v>308</v>
      </c>
      <c r="B3" s="321"/>
      <c r="C3" s="321"/>
      <c r="D3" s="321"/>
      <c r="E3" s="321"/>
      <c r="F3" s="321"/>
      <c r="G3" s="321"/>
      <c r="H3" s="40"/>
      <c r="I3" s="40"/>
      <c r="J3" s="40"/>
      <c r="K3" s="40"/>
    </row>
    <row r="4" spans="1:13" x14ac:dyDescent="0.25">
      <c r="A4" s="40"/>
      <c r="B4" s="321" t="s">
        <v>381</v>
      </c>
      <c r="C4" s="321"/>
      <c r="D4" s="321"/>
      <c r="E4" s="321"/>
      <c r="F4" s="321"/>
      <c r="G4" s="321"/>
      <c r="H4" s="40"/>
      <c r="I4" s="40"/>
      <c r="J4" s="40"/>
      <c r="K4" s="40"/>
      <c r="L4" s="40"/>
      <c r="M4" s="40"/>
    </row>
    <row r="5" spans="1:13" x14ac:dyDescent="0.25">
      <c r="A5" s="320"/>
      <c r="B5" s="320"/>
      <c r="C5" s="320"/>
      <c r="D5" s="320"/>
      <c r="E5" s="320"/>
      <c r="F5" s="320"/>
      <c r="G5" s="320"/>
    </row>
    <row r="6" spans="1:13" x14ac:dyDescent="0.25">
      <c r="A6" s="320"/>
      <c r="B6" s="320"/>
      <c r="C6" s="320"/>
      <c r="D6" s="320"/>
      <c r="E6" s="320"/>
      <c r="F6" s="320"/>
      <c r="G6" s="320"/>
    </row>
    <row r="7" spans="1:13" x14ac:dyDescent="0.25">
      <c r="A7" s="42"/>
      <c r="B7" s="42"/>
      <c r="C7" s="97"/>
      <c r="D7" s="235"/>
      <c r="E7" s="235"/>
      <c r="F7" s="265"/>
      <c r="G7" s="97"/>
    </row>
    <row r="8" spans="1:13" x14ac:dyDescent="0.25">
      <c r="A8" s="42"/>
      <c r="B8" s="42"/>
      <c r="C8" s="97"/>
      <c r="D8" s="235"/>
      <c r="E8" s="235"/>
      <c r="F8" s="265"/>
      <c r="G8" s="97"/>
    </row>
    <row r="9" spans="1:13" x14ac:dyDescent="0.25">
      <c r="A9" s="1"/>
      <c r="B9" s="320" t="s">
        <v>85</v>
      </c>
      <c r="C9" s="320"/>
      <c r="D9" s="320"/>
      <c r="E9" s="320"/>
      <c r="F9" s="320"/>
      <c r="G9" s="320"/>
      <c r="H9" s="320"/>
    </row>
    <row r="10" spans="1:13" x14ac:dyDescent="0.25">
      <c r="A10" s="1"/>
      <c r="B10" s="320" t="s">
        <v>311</v>
      </c>
      <c r="C10" s="320"/>
      <c r="D10" s="320"/>
      <c r="E10" s="320"/>
      <c r="F10" s="320"/>
      <c r="G10" s="320"/>
      <c r="H10" s="320"/>
    </row>
    <row r="11" spans="1:13" x14ac:dyDescent="0.25">
      <c r="A11" s="1"/>
      <c r="B11" s="77"/>
      <c r="C11" s="97"/>
      <c r="D11" s="235"/>
      <c r="E11" s="235"/>
      <c r="F11" s="265"/>
      <c r="G11" s="97"/>
      <c r="H11" s="77"/>
    </row>
    <row r="12" spans="1:13" ht="72" customHeight="1" x14ac:dyDescent="0.25">
      <c r="A12" s="14" t="s">
        <v>0</v>
      </c>
      <c r="B12" s="11" t="s">
        <v>1</v>
      </c>
      <c r="C12" s="31" t="s">
        <v>160</v>
      </c>
      <c r="D12" s="31" t="s">
        <v>297</v>
      </c>
      <c r="E12" s="31" t="s">
        <v>379</v>
      </c>
      <c r="F12" s="31" t="s">
        <v>330</v>
      </c>
      <c r="G12" s="31" t="s">
        <v>380</v>
      </c>
    </row>
    <row r="13" spans="1:13" x14ac:dyDescent="0.25">
      <c r="A13" s="71" t="s">
        <v>3</v>
      </c>
      <c r="B13" s="60" t="s">
        <v>4</v>
      </c>
      <c r="C13" s="71" t="s">
        <v>5</v>
      </c>
      <c r="D13" s="71" t="s">
        <v>6</v>
      </c>
      <c r="E13" s="71" t="s">
        <v>7</v>
      </c>
      <c r="F13" s="71" t="s">
        <v>8</v>
      </c>
      <c r="G13" s="71" t="s">
        <v>9</v>
      </c>
    </row>
    <row r="14" spans="1:13" x14ac:dyDescent="0.25">
      <c r="A14" s="16">
        <v>1</v>
      </c>
      <c r="B14" s="11" t="s">
        <v>106</v>
      </c>
      <c r="C14" s="34"/>
      <c r="D14" s="34"/>
      <c r="E14" s="34"/>
      <c r="F14" s="34"/>
      <c r="G14" s="34"/>
    </row>
    <row r="15" spans="1:13" ht="24.75" x14ac:dyDescent="0.25">
      <c r="A15" s="16">
        <v>2</v>
      </c>
      <c r="B15" s="12" t="s">
        <v>148</v>
      </c>
      <c r="C15" s="18">
        <v>3439</v>
      </c>
      <c r="D15" s="18">
        <v>3439</v>
      </c>
      <c r="E15" s="18">
        <v>2786</v>
      </c>
      <c r="F15" s="18">
        <v>-1893</v>
      </c>
      <c r="G15" s="18">
        <v>893</v>
      </c>
    </row>
    <row r="16" spans="1:13" x14ac:dyDescent="0.25">
      <c r="A16" s="16">
        <v>3</v>
      </c>
      <c r="B16" s="12" t="s">
        <v>310</v>
      </c>
      <c r="C16" s="18">
        <v>0</v>
      </c>
      <c r="D16" s="18">
        <v>420</v>
      </c>
      <c r="E16" s="18">
        <v>420</v>
      </c>
      <c r="F16" s="18">
        <v>-220</v>
      </c>
      <c r="G16" s="18">
        <v>200</v>
      </c>
    </row>
    <row r="17" spans="1:7" ht="24.75" x14ac:dyDescent="0.25">
      <c r="A17" s="16">
        <v>4</v>
      </c>
      <c r="B17" s="12" t="s">
        <v>128</v>
      </c>
      <c r="C17" s="18">
        <v>1322</v>
      </c>
      <c r="D17" s="18">
        <v>1322</v>
      </c>
      <c r="E17" s="18">
        <v>1322</v>
      </c>
      <c r="F17" s="18">
        <v>-28</v>
      </c>
      <c r="G17" s="18">
        <v>1294</v>
      </c>
    </row>
    <row r="18" spans="1:7" ht="24.75" x14ac:dyDescent="0.25">
      <c r="A18" s="16">
        <v>5</v>
      </c>
      <c r="B18" s="12" t="s">
        <v>129</v>
      </c>
      <c r="C18" s="18">
        <v>53243</v>
      </c>
      <c r="D18" s="18">
        <v>53243</v>
      </c>
      <c r="E18" s="18">
        <v>53438</v>
      </c>
      <c r="F18" s="18"/>
      <c r="G18" s="18">
        <v>53438</v>
      </c>
    </row>
    <row r="19" spans="1:7" x14ac:dyDescent="0.25">
      <c r="A19" s="16">
        <v>6</v>
      </c>
      <c r="B19" s="12" t="s">
        <v>107</v>
      </c>
      <c r="C19" s="18">
        <v>492</v>
      </c>
      <c r="D19" s="18">
        <v>492</v>
      </c>
      <c r="E19" s="18">
        <v>799</v>
      </c>
      <c r="F19" s="18"/>
      <c r="G19" s="18">
        <v>799</v>
      </c>
    </row>
    <row r="20" spans="1:7" x14ac:dyDescent="0.25">
      <c r="A20" s="16">
        <v>7</v>
      </c>
      <c r="B20" s="12" t="s">
        <v>356</v>
      </c>
      <c r="C20" s="18">
        <v>0</v>
      </c>
      <c r="D20" s="18">
        <v>0</v>
      </c>
      <c r="E20" s="18">
        <v>133</v>
      </c>
      <c r="F20" s="18"/>
      <c r="G20" s="18">
        <v>133</v>
      </c>
    </row>
    <row r="21" spans="1:7" x14ac:dyDescent="0.25">
      <c r="A21" s="16">
        <v>8</v>
      </c>
      <c r="B21" s="12" t="s">
        <v>155</v>
      </c>
      <c r="C21" s="18">
        <v>100</v>
      </c>
      <c r="D21" s="18">
        <v>100</v>
      </c>
      <c r="E21" s="18">
        <v>100</v>
      </c>
      <c r="F21" s="18">
        <v>-100</v>
      </c>
      <c r="G21" s="18">
        <v>0</v>
      </c>
    </row>
    <row r="22" spans="1:7" x14ac:dyDescent="0.25">
      <c r="A22" s="16">
        <v>9</v>
      </c>
      <c r="B22" s="12" t="s">
        <v>108</v>
      </c>
      <c r="C22" s="18">
        <v>900</v>
      </c>
      <c r="D22" s="18">
        <v>900</v>
      </c>
      <c r="E22" s="18">
        <v>1246</v>
      </c>
      <c r="F22" s="18"/>
      <c r="G22" s="18">
        <v>1246</v>
      </c>
    </row>
    <row r="23" spans="1:7" x14ac:dyDescent="0.25">
      <c r="A23" s="16">
        <v>10</v>
      </c>
      <c r="B23" s="12" t="s">
        <v>109</v>
      </c>
      <c r="C23" s="18">
        <v>50</v>
      </c>
      <c r="D23" s="18">
        <v>50</v>
      </c>
      <c r="E23" s="18">
        <v>60</v>
      </c>
      <c r="F23" s="18"/>
      <c r="G23" s="18">
        <v>60</v>
      </c>
    </row>
    <row r="24" spans="1:7" x14ac:dyDescent="0.25">
      <c r="A24" s="16">
        <v>11</v>
      </c>
      <c r="B24" s="12" t="s">
        <v>110</v>
      </c>
      <c r="C24" s="18">
        <v>100</v>
      </c>
      <c r="D24" s="18">
        <v>100</v>
      </c>
      <c r="E24" s="18">
        <v>100</v>
      </c>
      <c r="F24" s="18"/>
      <c r="G24" s="18">
        <v>100</v>
      </c>
    </row>
    <row r="25" spans="1:7" x14ac:dyDescent="0.25">
      <c r="A25" s="16">
        <v>12</v>
      </c>
      <c r="B25" s="12" t="s">
        <v>111</v>
      </c>
      <c r="C25" s="18">
        <v>50</v>
      </c>
      <c r="D25" s="18">
        <v>50</v>
      </c>
      <c r="E25" s="18">
        <v>50</v>
      </c>
      <c r="F25" s="18"/>
      <c r="G25" s="18">
        <v>50</v>
      </c>
    </row>
    <row r="26" spans="1:7" x14ac:dyDescent="0.25">
      <c r="A26" s="16">
        <v>13</v>
      </c>
      <c r="B26" s="12" t="s">
        <v>112</v>
      </c>
      <c r="C26" s="18">
        <v>500</v>
      </c>
      <c r="D26" s="18">
        <v>500</v>
      </c>
      <c r="E26" s="18">
        <v>500</v>
      </c>
      <c r="F26" s="18"/>
      <c r="G26" s="18">
        <v>500</v>
      </c>
    </row>
    <row r="27" spans="1:7" x14ac:dyDescent="0.25">
      <c r="A27" s="16">
        <v>14</v>
      </c>
      <c r="B27" s="12" t="s">
        <v>113</v>
      </c>
      <c r="C27" s="18">
        <v>50</v>
      </c>
      <c r="D27" s="18">
        <v>50</v>
      </c>
      <c r="E27" s="18">
        <v>50</v>
      </c>
      <c r="F27" s="18"/>
      <c r="G27" s="18">
        <v>50</v>
      </c>
    </row>
    <row r="28" spans="1:7" x14ac:dyDescent="0.25">
      <c r="A28" s="16">
        <v>15</v>
      </c>
      <c r="B28" s="12" t="s">
        <v>149</v>
      </c>
      <c r="C28" s="18">
        <v>50</v>
      </c>
      <c r="D28" s="18">
        <v>50</v>
      </c>
      <c r="E28" s="18">
        <v>386</v>
      </c>
      <c r="F28" s="18"/>
      <c r="G28" s="18">
        <v>386</v>
      </c>
    </row>
    <row r="29" spans="1:7" x14ac:dyDescent="0.25">
      <c r="A29" s="16">
        <v>16</v>
      </c>
      <c r="B29" s="12" t="s">
        <v>150</v>
      </c>
      <c r="C29" s="18">
        <v>100</v>
      </c>
      <c r="D29" s="18">
        <v>100</v>
      </c>
      <c r="E29" s="18">
        <v>100</v>
      </c>
      <c r="F29" s="18"/>
      <c r="G29" s="18">
        <v>100</v>
      </c>
    </row>
    <row r="30" spans="1:7" x14ac:dyDescent="0.25">
      <c r="A30" s="16">
        <v>17</v>
      </c>
      <c r="B30" s="12" t="s">
        <v>131</v>
      </c>
      <c r="C30" s="18">
        <f>SUM(C15:C22)</f>
        <v>59496</v>
      </c>
      <c r="D30" s="18">
        <f>SUM(D15:D22)</f>
        <v>59916</v>
      </c>
      <c r="E30" s="18">
        <f>SUM(E15:E22)</f>
        <v>60244</v>
      </c>
      <c r="F30" s="18">
        <f>SUM(F15:F22)</f>
        <v>-2241</v>
      </c>
      <c r="G30" s="18">
        <f>SUM(G15:G22)</f>
        <v>58003</v>
      </c>
    </row>
  </sheetData>
  <mergeCells count="8">
    <mergeCell ref="B9:H9"/>
    <mergeCell ref="B10:H10"/>
    <mergeCell ref="B4:G4"/>
    <mergeCell ref="A1:G1"/>
    <mergeCell ref="A2:G2"/>
    <mergeCell ref="A3:G3"/>
    <mergeCell ref="A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Q40"/>
  <sheetViews>
    <sheetView topLeftCell="A10" workbookViewId="0">
      <selection activeCell="M12" sqref="M12"/>
    </sheetView>
  </sheetViews>
  <sheetFormatPr defaultRowHeight="15" x14ac:dyDescent="0.25"/>
  <cols>
    <col min="1" max="1" width="3.28515625" style="13" customWidth="1"/>
    <col min="2" max="2" width="2.85546875" style="13" customWidth="1"/>
    <col min="3" max="3" width="3" style="13" customWidth="1"/>
    <col min="4" max="4" width="35.5703125" style="13" customWidth="1"/>
    <col min="5" max="9" width="9.5703125" style="13" customWidth="1"/>
    <col min="10" max="16384" width="9.140625" style="13"/>
  </cols>
  <sheetData>
    <row r="4" spans="1:17" ht="15.75" x14ac:dyDescent="0.25">
      <c r="A4" s="324" t="s">
        <v>384</v>
      </c>
      <c r="B4" s="324"/>
      <c r="C4" s="324"/>
      <c r="D4" s="324"/>
      <c r="E4" s="324"/>
      <c r="F4" s="324"/>
      <c r="G4" s="324"/>
      <c r="H4" s="324"/>
      <c r="I4" s="324"/>
      <c r="J4" s="23"/>
      <c r="K4" s="23"/>
      <c r="L4" s="23"/>
      <c r="M4" s="23"/>
      <c r="N4" s="23"/>
      <c r="O4" s="23"/>
      <c r="P4" s="23"/>
      <c r="Q4" s="23"/>
    </row>
    <row r="5" spans="1:17" ht="15.75" x14ac:dyDescent="0.25">
      <c r="A5" s="81"/>
      <c r="B5" s="81"/>
      <c r="C5" s="81"/>
      <c r="D5" s="81"/>
      <c r="E5" s="98"/>
      <c r="F5" s="236"/>
      <c r="G5" s="266"/>
      <c r="H5" s="236"/>
      <c r="I5" s="98"/>
      <c r="J5" s="23"/>
      <c r="K5" s="23"/>
      <c r="L5" s="23"/>
      <c r="M5" s="23"/>
      <c r="N5" s="23"/>
      <c r="O5" s="23"/>
      <c r="P5" s="23"/>
      <c r="Q5" s="23"/>
    </row>
    <row r="6" spans="1:17" x14ac:dyDescent="0.25">
      <c r="A6" s="320" t="s">
        <v>312</v>
      </c>
      <c r="B6" s="320"/>
      <c r="C6" s="320"/>
      <c r="D6" s="320"/>
      <c r="E6" s="320"/>
      <c r="F6" s="320"/>
      <c r="G6" s="320"/>
      <c r="H6" s="320"/>
      <c r="I6" s="320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</row>
    <row r="8" spans="1:17" ht="47.25" customHeight="1" x14ac:dyDescent="0.25">
      <c r="A8" s="61" t="s">
        <v>20</v>
      </c>
      <c r="B8" s="61" t="s">
        <v>60</v>
      </c>
      <c r="C8" s="61" t="s">
        <v>67</v>
      </c>
      <c r="D8" s="3" t="s">
        <v>65</v>
      </c>
      <c r="E8" s="31" t="s">
        <v>161</v>
      </c>
      <c r="F8" s="31" t="s">
        <v>297</v>
      </c>
      <c r="G8" s="31" t="s">
        <v>379</v>
      </c>
      <c r="H8" s="31" t="s">
        <v>330</v>
      </c>
      <c r="I8" s="31" t="s">
        <v>380</v>
      </c>
    </row>
    <row r="9" spans="1:17" x14ac:dyDescent="0.25">
      <c r="A9" s="24" t="s">
        <v>3</v>
      </c>
      <c r="B9" s="24" t="s">
        <v>4</v>
      </c>
      <c r="C9" s="24" t="s">
        <v>5</v>
      </c>
      <c r="D9" s="24" t="s">
        <v>6</v>
      </c>
      <c r="E9" s="34" t="s">
        <v>7</v>
      </c>
      <c r="F9" s="34" t="s">
        <v>8</v>
      </c>
      <c r="G9" s="34" t="s">
        <v>9</v>
      </c>
      <c r="H9" s="34" t="s">
        <v>10</v>
      </c>
      <c r="I9" s="34" t="s">
        <v>23</v>
      </c>
    </row>
    <row r="10" spans="1:17" x14ac:dyDescent="0.25">
      <c r="A10" s="35">
        <v>5</v>
      </c>
      <c r="B10" s="35"/>
      <c r="C10" s="35"/>
      <c r="D10" s="36" t="s">
        <v>90</v>
      </c>
      <c r="E10" s="34"/>
      <c r="F10" s="34"/>
      <c r="G10" s="34"/>
      <c r="H10" s="34"/>
      <c r="I10" s="34"/>
    </row>
    <row r="11" spans="1:17" x14ac:dyDescent="0.25">
      <c r="A11" s="30"/>
      <c r="B11" s="30">
        <v>1</v>
      </c>
      <c r="C11" s="30"/>
      <c r="D11" s="16" t="s">
        <v>163</v>
      </c>
      <c r="E11" s="18">
        <v>34398</v>
      </c>
      <c r="F11" s="18">
        <v>7481</v>
      </c>
      <c r="G11" s="18">
        <v>41811</v>
      </c>
      <c r="H11" s="18">
        <v>-39861</v>
      </c>
      <c r="I11" s="18">
        <v>1950</v>
      </c>
    </row>
    <row r="12" spans="1:17" x14ac:dyDescent="0.25">
      <c r="A12" s="24"/>
      <c r="B12" s="24">
        <v>2</v>
      </c>
      <c r="C12" s="24"/>
      <c r="D12" s="16" t="s">
        <v>392</v>
      </c>
      <c r="E12" s="18">
        <v>1000</v>
      </c>
      <c r="F12" s="18">
        <v>1000</v>
      </c>
      <c r="G12" s="18">
        <v>1000</v>
      </c>
      <c r="H12" s="18">
        <v>10178</v>
      </c>
      <c r="I12" s="18">
        <v>11178</v>
      </c>
    </row>
    <row r="13" spans="1:17" x14ac:dyDescent="0.25">
      <c r="A13" s="30"/>
      <c r="B13" s="30">
        <v>3</v>
      </c>
      <c r="C13" s="30"/>
      <c r="D13" s="16" t="s">
        <v>151</v>
      </c>
      <c r="E13" s="18">
        <v>8554</v>
      </c>
      <c r="F13" s="18">
        <v>182938</v>
      </c>
      <c r="G13" s="18">
        <v>249485</v>
      </c>
      <c r="H13" s="18">
        <v>-118479</v>
      </c>
      <c r="I13" s="18">
        <v>131006</v>
      </c>
    </row>
    <row r="14" spans="1:17" x14ac:dyDescent="0.25">
      <c r="A14" s="71"/>
      <c r="B14" s="71"/>
      <c r="C14" s="71"/>
      <c r="D14" s="16" t="s">
        <v>315</v>
      </c>
      <c r="E14" s="18"/>
      <c r="F14" s="18">
        <v>171508</v>
      </c>
      <c r="G14" s="18">
        <v>180550</v>
      </c>
      <c r="H14" s="18">
        <v>-83345</v>
      </c>
      <c r="I14" s="18">
        <v>97205</v>
      </c>
    </row>
    <row r="15" spans="1:17" x14ac:dyDescent="0.25">
      <c r="A15" s="71"/>
      <c r="B15" s="71"/>
      <c r="C15" s="71"/>
      <c r="D15" s="16" t="s">
        <v>358</v>
      </c>
      <c r="E15" s="18">
        <v>0</v>
      </c>
      <c r="F15" s="18">
        <v>0</v>
      </c>
      <c r="G15" s="18">
        <v>21775</v>
      </c>
      <c r="H15" s="18">
        <v>-21775</v>
      </c>
      <c r="I15" s="18">
        <v>0</v>
      </c>
    </row>
    <row r="16" spans="1:17" x14ac:dyDescent="0.25">
      <c r="A16" s="71"/>
      <c r="B16" s="71"/>
      <c r="C16" s="71"/>
      <c r="D16" s="16" t="s">
        <v>359</v>
      </c>
      <c r="E16" s="18"/>
      <c r="F16" s="18">
        <v>0</v>
      </c>
      <c r="G16" s="18">
        <v>35730</v>
      </c>
      <c r="H16" s="18">
        <v>-2009</v>
      </c>
      <c r="I16" s="18">
        <v>33721</v>
      </c>
    </row>
    <row r="17" spans="1:9" x14ac:dyDescent="0.25">
      <c r="A17" s="71"/>
      <c r="B17" s="71"/>
      <c r="C17" s="71"/>
      <c r="D17" s="16" t="s">
        <v>316</v>
      </c>
      <c r="E17" s="18"/>
      <c r="F17" s="18">
        <v>11430</v>
      </c>
      <c r="G17" s="18">
        <v>11430</v>
      </c>
      <c r="H17" s="18">
        <v>-11430</v>
      </c>
      <c r="I17" s="18">
        <v>0</v>
      </c>
    </row>
    <row r="18" spans="1:9" x14ac:dyDescent="0.25">
      <c r="A18" s="24"/>
      <c r="B18" s="24"/>
      <c r="C18" s="24"/>
      <c r="D18" s="16" t="s">
        <v>2</v>
      </c>
      <c r="E18" s="18">
        <f>SUM(E11:E13)</f>
        <v>43952</v>
      </c>
      <c r="F18" s="18">
        <f>SUM(F11:F13)</f>
        <v>191419</v>
      </c>
      <c r="G18" s="18">
        <f>SUM(G11:G13)</f>
        <v>292296</v>
      </c>
      <c r="H18" s="18">
        <f>SUM(H11:H13)</f>
        <v>-148162</v>
      </c>
      <c r="I18" s="18">
        <f>SUM(I11:I13)</f>
        <v>144134</v>
      </c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5.75" x14ac:dyDescent="0.25">
      <c r="A24" s="324" t="s">
        <v>385</v>
      </c>
      <c r="B24" s="324"/>
      <c r="C24" s="324"/>
      <c r="D24" s="324"/>
      <c r="E24" s="324"/>
      <c r="F24" s="324"/>
      <c r="G24" s="324"/>
      <c r="H24" s="324"/>
      <c r="I24" s="324"/>
    </row>
    <row r="25" spans="1:9" ht="15.75" x14ac:dyDescent="0.25">
      <c r="A25" s="81"/>
      <c r="B25" s="81"/>
      <c r="C25" s="81"/>
      <c r="D25" s="81"/>
      <c r="E25" s="98"/>
      <c r="F25" s="236"/>
      <c r="G25" s="266"/>
      <c r="H25" s="236"/>
      <c r="I25" s="98"/>
    </row>
    <row r="26" spans="1:9" ht="30" customHeight="1" x14ac:dyDescent="0.25">
      <c r="A26" s="325" t="s">
        <v>313</v>
      </c>
      <c r="B26" s="325"/>
      <c r="C26" s="325"/>
      <c r="D26" s="326"/>
      <c r="E26" s="327"/>
      <c r="F26" s="327"/>
      <c r="G26" s="327"/>
      <c r="H26" s="327"/>
      <c r="I26" s="327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ht="65.25" customHeight="1" x14ac:dyDescent="0.25">
      <c r="A28" s="62" t="s">
        <v>20</v>
      </c>
      <c r="B28" s="62" t="s">
        <v>60</v>
      </c>
      <c r="C28" s="62" t="s">
        <v>67</v>
      </c>
      <c r="D28" s="31" t="s">
        <v>66</v>
      </c>
      <c r="E28" s="27" t="s">
        <v>161</v>
      </c>
      <c r="F28" s="31" t="s">
        <v>297</v>
      </c>
      <c r="G28" s="31" t="s">
        <v>379</v>
      </c>
      <c r="H28" s="31" t="s">
        <v>330</v>
      </c>
      <c r="I28" s="31" t="s">
        <v>380</v>
      </c>
    </row>
    <row r="29" spans="1:9" x14ac:dyDescent="0.25">
      <c r="A29" s="24" t="s">
        <v>3</v>
      </c>
      <c r="B29" s="24" t="s">
        <v>4</v>
      </c>
      <c r="C29" s="24" t="s">
        <v>5</v>
      </c>
      <c r="D29" s="24" t="s">
        <v>6</v>
      </c>
      <c r="E29" s="34" t="s">
        <v>7</v>
      </c>
      <c r="F29" s="34" t="s">
        <v>8</v>
      </c>
      <c r="G29" s="34" t="s">
        <v>9</v>
      </c>
      <c r="H29" s="34" t="s">
        <v>10</v>
      </c>
      <c r="I29" s="34" t="s">
        <v>23</v>
      </c>
    </row>
    <row r="30" spans="1:9" x14ac:dyDescent="0.25">
      <c r="A30" s="24"/>
      <c r="B30" s="24"/>
      <c r="C30" s="24"/>
      <c r="D30" s="71" t="s">
        <v>394</v>
      </c>
      <c r="E30" s="34">
        <v>34398</v>
      </c>
      <c r="F30" s="18">
        <v>7481</v>
      </c>
      <c r="G30" s="18">
        <v>41811</v>
      </c>
      <c r="H30" s="34">
        <v>-39861</v>
      </c>
      <c r="I30" s="18">
        <v>1950</v>
      </c>
    </row>
    <row r="31" spans="1:9" x14ac:dyDescent="0.25">
      <c r="A31" s="24"/>
      <c r="B31" s="24"/>
      <c r="C31" s="24"/>
      <c r="D31" s="85" t="s">
        <v>314</v>
      </c>
      <c r="E31" s="34">
        <v>18606</v>
      </c>
      <c r="F31" s="18">
        <v>3290</v>
      </c>
      <c r="G31" s="18">
        <v>3290</v>
      </c>
      <c r="H31" s="34">
        <v>-3290</v>
      </c>
      <c r="I31" s="18">
        <v>0</v>
      </c>
    </row>
    <row r="32" spans="1:9" x14ac:dyDescent="0.25">
      <c r="A32" s="71"/>
      <c r="B32" s="71"/>
      <c r="C32" s="71"/>
      <c r="D32" s="85" t="s">
        <v>357</v>
      </c>
      <c r="E32" s="34">
        <v>0</v>
      </c>
      <c r="F32" s="18">
        <v>0</v>
      </c>
      <c r="G32" s="18">
        <v>20885</v>
      </c>
      <c r="H32" s="34">
        <v>-20885</v>
      </c>
      <c r="I32" s="18">
        <v>0</v>
      </c>
    </row>
    <row r="33" spans="1:9" x14ac:dyDescent="0.25">
      <c r="A33" s="24"/>
      <c r="B33" s="24"/>
      <c r="C33" s="24"/>
      <c r="D33" s="85" t="s">
        <v>164</v>
      </c>
      <c r="E33" s="34">
        <v>3175</v>
      </c>
      <c r="F33" s="18">
        <v>4191</v>
      </c>
      <c r="G33" s="18">
        <v>17636</v>
      </c>
      <c r="H33" s="34">
        <v>-17636</v>
      </c>
      <c r="I33" s="18">
        <v>0</v>
      </c>
    </row>
    <row r="34" spans="1:9" x14ac:dyDescent="0.25">
      <c r="A34" s="24"/>
      <c r="B34" s="24"/>
      <c r="C34" s="24"/>
      <c r="D34" s="85" t="s">
        <v>393</v>
      </c>
      <c r="E34" s="34">
        <v>12617</v>
      </c>
      <c r="F34" s="18">
        <v>0</v>
      </c>
      <c r="G34" s="18">
        <v>0</v>
      </c>
      <c r="H34" s="34">
        <v>1950</v>
      </c>
      <c r="I34" s="18">
        <v>1950</v>
      </c>
    </row>
    <row r="40" spans="1:9" x14ac:dyDescent="0.25">
      <c r="A40" s="25"/>
      <c r="B40" s="25"/>
      <c r="C40" s="25"/>
      <c r="D40" s="26"/>
      <c r="E40" s="26"/>
      <c r="F40" s="26"/>
      <c r="G40" s="26"/>
      <c r="H40" s="26"/>
      <c r="I40" s="26"/>
    </row>
  </sheetData>
  <mergeCells count="4">
    <mergeCell ref="A4:I4"/>
    <mergeCell ref="A6:I6"/>
    <mergeCell ref="A24:I24"/>
    <mergeCell ref="A26:I26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25"/>
  <sheetViews>
    <sheetView workbookViewId="0">
      <selection activeCell="P15" sqref="P15"/>
    </sheetView>
  </sheetViews>
  <sheetFormatPr defaultRowHeight="15" x14ac:dyDescent="0.25"/>
  <cols>
    <col min="1" max="1" width="4" style="13" customWidth="1"/>
    <col min="2" max="2" width="5.140625" customWidth="1"/>
    <col min="3" max="3" width="23" customWidth="1"/>
    <col min="4" max="4" width="12.42578125" style="13" customWidth="1"/>
    <col min="5" max="5" width="12.7109375" style="13" customWidth="1"/>
    <col min="6" max="6" width="11.85546875" style="13" customWidth="1"/>
    <col min="7" max="7" width="9.85546875" style="13" customWidth="1"/>
    <col min="8" max="8" width="12.42578125" style="13" customWidth="1"/>
  </cols>
  <sheetData>
    <row r="2" spans="1:11" x14ac:dyDescent="0.25">
      <c r="B2" s="321" t="s">
        <v>86</v>
      </c>
      <c r="C2" s="322"/>
      <c r="D2" s="322"/>
      <c r="E2" s="322"/>
      <c r="F2" s="322"/>
      <c r="G2" s="322"/>
      <c r="H2" s="322"/>
      <c r="I2" s="322"/>
      <c r="J2" s="4"/>
    </row>
    <row r="3" spans="1:11" x14ac:dyDescent="0.25">
      <c r="B3" s="321" t="s">
        <v>317</v>
      </c>
      <c r="C3" s="322"/>
      <c r="D3" s="322"/>
      <c r="E3" s="322"/>
      <c r="F3" s="322"/>
      <c r="G3" s="322"/>
      <c r="H3" s="322"/>
      <c r="I3" s="322"/>
      <c r="J3" s="4"/>
    </row>
    <row r="4" spans="1:11" x14ac:dyDescent="0.25">
      <c r="B4" s="321" t="s">
        <v>386</v>
      </c>
      <c r="C4" s="322"/>
      <c r="D4" s="322"/>
      <c r="E4" s="322"/>
      <c r="F4" s="322"/>
      <c r="G4" s="322"/>
      <c r="H4" s="322"/>
      <c r="I4" s="322"/>
      <c r="J4" s="4"/>
      <c r="K4" s="4"/>
    </row>
    <row r="6" spans="1:11" ht="15.75" x14ac:dyDescent="0.25">
      <c r="B6" s="324" t="s">
        <v>85</v>
      </c>
      <c r="C6" s="324"/>
      <c r="D6" s="324"/>
      <c r="E6" s="324"/>
      <c r="F6" s="324"/>
      <c r="G6" s="324"/>
      <c r="H6" s="324"/>
    </row>
    <row r="7" spans="1:11" ht="15.75" x14ac:dyDescent="0.25">
      <c r="B7" s="324" t="s">
        <v>318</v>
      </c>
      <c r="C7" s="324"/>
      <c r="D7" s="324"/>
      <c r="E7" s="324"/>
      <c r="F7" s="324"/>
      <c r="G7" s="324"/>
      <c r="H7" s="324"/>
    </row>
    <row r="8" spans="1:11" ht="15.75" x14ac:dyDescent="0.25">
      <c r="B8" s="5"/>
      <c r="C8" s="5"/>
      <c r="D8" s="98"/>
      <c r="E8" s="236"/>
      <c r="F8" s="266"/>
      <c r="G8" s="236"/>
      <c r="H8" s="98"/>
      <c r="J8" s="328"/>
      <c r="K8" s="329"/>
    </row>
    <row r="9" spans="1:11" ht="15.75" x14ac:dyDescent="0.25">
      <c r="B9" s="6"/>
      <c r="C9" s="6"/>
      <c r="D9" s="6"/>
      <c r="E9" s="6"/>
      <c r="F9" s="6"/>
      <c r="G9" s="6"/>
      <c r="H9" s="6"/>
      <c r="K9" s="2"/>
    </row>
    <row r="10" spans="1:11" ht="15.75" x14ac:dyDescent="0.25">
      <c r="B10" s="6"/>
      <c r="C10" s="6"/>
      <c r="D10" s="6"/>
      <c r="E10" s="6"/>
      <c r="F10" s="6"/>
      <c r="G10" s="6"/>
      <c r="H10" s="6"/>
      <c r="K10" s="2"/>
    </row>
    <row r="11" spans="1:11" ht="80.25" customHeight="1" x14ac:dyDescent="0.25">
      <c r="A11" s="69" t="s">
        <v>20</v>
      </c>
      <c r="B11" s="27" t="s">
        <v>60</v>
      </c>
      <c r="C11" s="28" t="s">
        <v>1</v>
      </c>
      <c r="D11" s="27" t="s">
        <v>160</v>
      </c>
      <c r="E11" s="27" t="s">
        <v>297</v>
      </c>
      <c r="F11" s="27" t="s">
        <v>379</v>
      </c>
      <c r="G11" s="27" t="s">
        <v>330</v>
      </c>
      <c r="H11" s="27" t="s">
        <v>380</v>
      </c>
    </row>
    <row r="12" spans="1:11" ht="15.75" x14ac:dyDescent="0.25">
      <c r="A12" s="65" t="s">
        <v>3</v>
      </c>
      <c r="B12" s="70" t="s">
        <v>4</v>
      </c>
      <c r="C12" s="70" t="s">
        <v>5</v>
      </c>
      <c r="D12" s="70" t="s">
        <v>6</v>
      </c>
      <c r="E12" s="70" t="s">
        <v>7</v>
      </c>
      <c r="F12" s="70" t="s">
        <v>8</v>
      </c>
      <c r="G12" s="70" t="s">
        <v>9</v>
      </c>
      <c r="H12" s="70" t="s">
        <v>10</v>
      </c>
    </row>
    <row r="13" spans="1:11" ht="15.75" x14ac:dyDescent="0.25">
      <c r="A13" s="16">
        <v>6</v>
      </c>
      <c r="B13" s="8"/>
      <c r="C13" s="9" t="s">
        <v>21</v>
      </c>
      <c r="D13" s="19"/>
      <c r="E13" s="19"/>
      <c r="F13" s="19"/>
      <c r="G13" s="19"/>
      <c r="H13" s="19"/>
    </row>
    <row r="14" spans="1:11" ht="15.75" x14ac:dyDescent="0.25">
      <c r="A14" s="16"/>
      <c r="B14" s="8">
        <v>1</v>
      </c>
      <c r="C14" s="10" t="s">
        <v>22</v>
      </c>
      <c r="D14" s="20">
        <v>11286</v>
      </c>
      <c r="E14" s="20">
        <v>9153</v>
      </c>
      <c r="F14" s="20">
        <v>93</v>
      </c>
      <c r="G14" s="20">
        <v>179154</v>
      </c>
      <c r="H14" s="20">
        <v>179247</v>
      </c>
    </row>
    <row r="15" spans="1:11" ht="15.75" x14ac:dyDescent="0.25">
      <c r="A15" s="16"/>
      <c r="B15" s="8"/>
      <c r="C15" s="9" t="s">
        <v>35</v>
      </c>
      <c r="D15" s="20">
        <v>5503</v>
      </c>
      <c r="E15" s="20">
        <v>3546</v>
      </c>
      <c r="F15" s="20">
        <v>93</v>
      </c>
      <c r="G15" s="20">
        <v>19122</v>
      </c>
      <c r="H15" s="20">
        <v>19215</v>
      </c>
    </row>
    <row r="16" spans="1:11" ht="15.75" x14ac:dyDescent="0.25">
      <c r="A16" s="16"/>
      <c r="B16" s="8"/>
      <c r="C16" s="9" t="s">
        <v>36</v>
      </c>
      <c r="D16" s="20">
        <v>5783</v>
      </c>
      <c r="E16" s="20">
        <v>5607</v>
      </c>
      <c r="F16" s="20">
        <v>0</v>
      </c>
      <c r="G16" s="20">
        <v>160032</v>
      </c>
      <c r="H16" s="20">
        <v>160032</v>
      </c>
    </row>
    <row r="17" spans="1:8" ht="15.75" x14ac:dyDescent="0.25">
      <c r="A17" s="16"/>
      <c r="B17" s="8">
        <v>2</v>
      </c>
      <c r="C17" s="9" t="s">
        <v>37</v>
      </c>
      <c r="D17" s="20">
        <v>34800</v>
      </c>
      <c r="E17" s="20">
        <v>35822</v>
      </c>
      <c r="F17" s="20">
        <v>35822</v>
      </c>
      <c r="G17" s="20">
        <v>-11897</v>
      </c>
      <c r="H17" s="20">
        <v>23925</v>
      </c>
    </row>
    <row r="18" spans="1:8" ht="31.5" x14ac:dyDescent="0.25">
      <c r="A18" s="16"/>
      <c r="B18" s="8"/>
      <c r="C18" s="7" t="s">
        <v>38</v>
      </c>
      <c r="D18" s="20">
        <f>SUM(D14+D17)</f>
        <v>46086</v>
      </c>
      <c r="E18" s="20">
        <f>SUM(E14+E17)</f>
        <v>44975</v>
      </c>
      <c r="F18" s="20">
        <f>SUM(F14+F17)</f>
        <v>35915</v>
      </c>
      <c r="G18" s="20">
        <f>SUM(G14+G17)</f>
        <v>167257</v>
      </c>
      <c r="H18" s="20">
        <f>SUM(H14+H17)</f>
        <v>203172</v>
      </c>
    </row>
    <row r="25" spans="1:8" x14ac:dyDescent="0.25">
      <c r="D25" s="37"/>
      <c r="E25" s="37"/>
      <c r="F25" s="37"/>
      <c r="G25" s="37"/>
      <c r="H25" s="37"/>
    </row>
  </sheetData>
  <mergeCells count="6">
    <mergeCell ref="B6:H6"/>
    <mergeCell ref="B7:H7"/>
    <mergeCell ref="J8:K8"/>
    <mergeCell ref="B2:I2"/>
    <mergeCell ref="B3:I3"/>
    <mergeCell ref="B4:I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1</vt:i4>
      </vt:variant>
    </vt:vector>
  </HeadingPairs>
  <TitlesOfParts>
    <vt:vector size="18" baseType="lpstr">
      <vt:lpstr>1.1.sz.mell</vt:lpstr>
      <vt:lpstr>1.2.mell </vt:lpstr>
      <vt:lpstr>2 .1.sz.mell  </vt:lpstr>
      <vt:lpstr>2.2 .sz.mell </vt:lpstr>
      <vt:lpstr>3.1.sz.melléklet </vt:lpstr>
      <vt:lpstr>3.2.sz.melléklet</vt:lpstr>
      <vt:lpstr>4  .sz.mell</vt:lpstr>
      <vt:lpstr>5.6 sz. melléklet</vt:lpstr>
      <vt:lpstr>7 .sz.mell</vt:lpstr>
      <vt:lpstr>8.sz.melléklet</vt:lpstr>
      <vt:lpstr>9.10.sz.mell </vt:lpstr>
      <vt:lpstr>11. sz mell</vt:lpstr>
      <vt:lpstr>12.1</vt:lpstr>
      <vt:lpstr>12.2</vt:lpstr>
      <vt:lpstr>12.3</vt:lpstr>
      <vt:lpstr>12.4</vt:lpstr>
      <vt:lpstr>12.5</vt:lpstr>
      <vt:lpstr>'1.1.sz.mell'!Nyomtatási_terület</vt:lpstr>
    </vt:vector>
  </TitlesOfParts>
  <Company>Önkormányzat Monostorapáti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Török Andrea</cp:lastModifiedBy>
  <cp:lastPrinted>2019-01-18T14:16:38Z</cp:lastPrinted>
  <dcterms:created xsi:type="dcterms:W3CDTF">2010-08-03T07:48:48Z</dcterms:created>
  <dcterms:modified xsi:type="dcterms:W3CDTF">2019-01-21T09:10:03Z</dcterms:modified>
</cp:coreProperties>
</file>