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mzugy1\Desktop\2019\Mapati2019\2019költségvetés\"/>
    </mc:Choice>
  </mc:AlternateContent>
  <xr:revisionPtr revIDLastSave="0" documentId="13_ncr:1_{74FAF2F3-19D6-4FD5-95D5-B7598AF0153A}" xr6:coauthVersionLast="40" xr6:coauthVersionMax="40" xr10:uidLastSave="{00000000-0000-0000-0000-000000000000}"/>
  <bookViews>
    <workbookView xWindow="0" yWindow="45" windowWidth="15600" windowHeight="11760" tabRatio="874" firstSheet="1" activeTab="17" xr2:uid="{00000000-000D-0000-FFFF-FFFF00000000}"/>
  </bookViews>
  <sheets>
    <sheet name="1.1. mell." sheetId="51" r:id="rId1"/>
    <sheet name="1.2.mell " sheetId="33" r:id="rId2"/>
    <sheet name="2 .1.sz.mell  " sheetId="42" r:id="rId3"/>
    <sheet name="2.2 .sz.mell " sheetId="26" r:id="rId4"/>
    <sheet name="3.1.sz.melléklet " sheetId="43" r:id="rId5"/>
    <sheet name="3.2.sz.melléklet" sheetId="25" r:id="rId6"/>
    <sheet name="4  .sz.mell" sheetId="29" r:id="rId7"/>
    <sheet name="5.6 sz. melléklet" sheetId="20" r:id="rId8"/>
    <sheet name="7 .sz.mell" sheetId="10" r:id="rId9"/>
    <sheet name="8.sz.melléklet" sheetId="17" r:id="rId10"/>
    <sheet name="9.10.sz.mell " sheetId="38" r:id="rId11"/>
    <sheet name="11. sz mell" sheetId="37" r:id="rId12"/>
    <sheet name="12.1" sheetId="50" r:id="rId13"/>
    <sheet name="12.2" sheetId="49" r:id="rId14"/>
    <sheet name="12.3" sheetId="46" r:id="rId15"/>
    <sheet name="12.4" sheetId="47" r:id="rId16"/>
    <sheet name="13." sheetId="52" r:id="rId17"/>
    <sheet name="1.2.3.sz.táblázat" sheetId="41" r:id="rId18"/>
  </sheets>
  <calcPr calcId="181029"/>
</workbook>
</file>

<file path=xl/calcChain.xml><?xml version="1.0" encoding="utf-8"?>
<calcChain xmlns="http://schemas.openxmlformats.org/spreadsheetml/2006/main">
  <c r="E19" i="52" l="1"/>
  <c r="B19" i="52"/>
  <c r="C19" i="52"/>
  <c r="D15" i="37" l="1"/>
  <c r="F16" i="20"/>
  <c r="I82" i="25"/>
  <c r="H82" i="25"/>
  <c r="G82" i="25"/>
  <c r="F82" i="25"/>
  <c r="I71" i="25"/>
  <c r="H71" i="25"/>
  <c r="I66" i="25"/>
  <c r="H66" i="25"/>
  <c r="G66" i="25"/>
  <c r="F66" i="25"/>
  <c r="I60" i="25"/>
  <c r="H60" i="25"/>
  <c r="G60" i="25"/>
  <c r="F60" i="25"/>
  <c r="G56" i="25"/>
  <c r="F56" i="25"/>
  <c r="G51" i="25"/>
  <c r="F51" i="25"/>
  <c r="G47" i="25"/>
  <c r="F47" i="25"/>
  <c r="G36" i="25"/>
  <c r="F36" i="25"/>
  <c r="I30" i="25"/>
  <c r="G30" i="25"/>
  <c r="F30" i="25"/>
  <c r="G18" i="25"/>
  <c r="F18" i="25"/>
  <c r="G13" i="25"/>
  <c r="F13" i="25"/>
  <c r="G12" i="25"/>
  <c r="G71" i="25" s="1"/>
  <c r="H7" i="25"/>
  <c r="F7" i="25"/>
  <c r="F12" i="43"/>
  <c r="E12" i="43"/>
  <c r="F12" i="25" l="1"/>
  <c r="F71" i="25" s="1"/>
  <c r="I42" i="26"/>
  <c r="I44" i="26" s="1"/>
  <c r="I46" i="26" s="1"/>
  <c r="H42" i="26"/>
  <c r="H44" i="26" s="1"/>
  <c r="H46" i="26" s="1"/>
  <c r="G42" i="26"/>
  <c r="G44" i="26" s="1"/>
  <c r="G46" i="26" s="1"/>
  <c r="F42" i="26"/>
  <c r="F44" i="26" s="1"/>
  <c r="F46" i="26" s="1"/>
  <c r="I33" i="26"/>
  <c r="I32" i="26"/>
  <c r="H32" i="26"/>
  <c r="G32" i="26"/>
  <c r="F32" i="26"/>
  <c r="I16" i="26"/>
  <c r="I25" i="26" s="1"/>
  <c r="H16" i="26"/>
  <c r="H25" i="26" s="1"/>
  <c r="G16" i="26"/>
  <c r="G25" i="26" s="1"/>
  <c r="F16" i="26"/>
  <c r="F25" i="26" s="1"/>
  <c r="I15" i="26"/>
  <c r="I28" i="26" s="1"/>
  <c r="I34" i="26" s="1"/>
  <c r="I39" i="26" s="1"/>
  <c r="H15" i="26"/>
  <c r="H28" i="26" s="1"/>
  <c r="H34" i="26" s="1"/>
  <c r="H39" i="26" s="1"/>
  <c r="G15" i="26"/>
  <c r="G28" i="26" s="1"/>
  <c r="G34" i="26" s="1"/>
  <c r="G39" i="26" s="1"/>
  <c r="F15" i="26"/>
  <c r="F28" i="26" s="1"/>
  <c r="F34" i="26" s="1"/>
  <c r="F39" i="26" s="1"/>
  <c r="D28" i="51"/>
  <c r="G26" i="51"/>
  <c r="G28" i="51" s="1"/>
  <c r="D26" i="51"/>
  <c r="G18" i="51"/>
  <c r="D18" i="51"/>
  <c r="G14" i="51"/>
  <c r="D14" i="51"/>
  <c r="D19" i="51" s="1"/>
  <c r="D29" i="51" s="1"/>
  <c r="G26" i="33"/>
  <c r="G19" i="51" l="1"/>
  <c r="G29" i="51" s="1"/>
  <c r="E46" i="26"/>
  <c r="E44" i="26"/>
  <c r="E42" i="26"/>
  <c r="E32" i="26"/>
  <c r="E16" i="26"/>
  <c r="E25" i="26" s="1"/>
  <c r="E28" i="26" s="1"/>
  <c r="E34" i="26" s="1"/>
  <c r="E39" i="26" s="1"/>
  <c r="E15" i="26"/>
  <c r="E82" i="25"/>
  <c r="E71" i="25"/>
  <c r="E66" i="25"/>
  <c r="E60" i="25"/>
  <c r="E56" i="25"/>
  <c r="E51" i="25"/>
  <c r="E47" i="25"/>
  <c r="E36" i="25"/>
  <c r="E30" i="25"/>
  <c r="E18" i="25"/>
  <c r="E13" i="25"/>
  <c r="E7" i="25"/>
  <c r="C28" i="29"/>
  <c r="E16" i="20"/>
  <c r="D18" i="10"/>
  <c r="C42" i="41" l="1"/>
  <c r="C25" i="41"/>
  <c r="C12" i="41"/>
  <c r="M25" i="17" l="1"/>
  <c r="L25" i="17"/>
  <c r="K25" i="17"/>
  <c r="J25" i="17"/>
  <c r="I25" i="17"/>
  <c r="H25" i="17"/>
  <c r="G25" i="17"/>
  <c r="F25" i="17"/>
  <c r="E25" i="17"/>
  <c r="D25" i="17"/>
  <c r="C25" i="17"/>
  <c r="O24" i="17"/>
  <c r="H71" i="43"/>
  <c r="F71" i="43"/>
  <c r="H66" i="43"/>
  <c r="H82" i="43" s="1"/>
  <c r="G66" i="43"/>
  <c r="F66" i="43"/>
  <c r="F82" i="43" s="1"/>
  <c r="E66" i="43"/>
  <c r="I60" i="43"/>
  <c r="H60" i="43"/>
  <c r="G60" i="43"/>
  <c r="F60" i="43"/>
  <c r="E60" i="43"/>
  <c r="F56" i="43"/>
  <c r="E56" i="43"/>
  <c r="F51" i="43"/>
  <c r="E51" i="43"/>
  <c r="F47" i="43"/>
  <c r="E47" i="43"/>
  <c r="F36" i="43"/>
  <c r="E36" i="43"/>
  <c r="H30" i="43"/>
  <c r="F30" i="43"/>
  <c r="E30" i="43"/>
  <c r="F18" i="43"/>
  <c r="E18" i="43"/>
  <c r="F13" i="43"/>
  <c r="E13" i="43"/>
  <c r="I12" i="43"/>
  <c r="G7" i="43"/>
  <c r="G82" i="43" s="1"/>
  <c r="E7" i="43"/>
  <c r="H32" i="42"/>
  <c r="G32" i="42"/>
  <c r="F32" i="42"/>
  <c r="E32" i="42"/>
  <c r="J42" i="42"/>
  <c r="I42" i="42"/>
  <c r="H42" i="42"/>
  <c r="H44" i="42" s="1"/>
  <c r="H46" i="42" s="1"/>
  <c r="G42" i="42"/>
  <c r="G44" i="42" s="1"/>
  <c r="G46" i="42" s="1"/>
  <c r="F42" i="42"/>
  <c r="F44" i="42" s="1"/>
  <c r="F46" i="42" s="1"/>
  <c r="E42" i="42"/>
  <c r="E44" i="42" s="1"/>
  <c r="E46" i="42" s="1"/>
  <c r="H33" i="42"/>
  <c r="H25" i="42"/>
  <c r="H16" i="42"/>
  <c r="G16" i="42"/>
  <c r="G25" i="42" s="1"/>
  <c r="F16" i="42"/>
  <c r="F25" i="42" s="1"/>
  <c r="E16" i="42"/>
  <c r="E25" i="42" s="1"/>
  <c r="H15" i="42"/>
  <c r="G15" i="42"/>
  <c r="F15" i="42"/>
  <c r="E15" i="42"/>
  <c r="E82" i="43" l="1"/>
  <c r="E71" i="43"/>
  <c r="G71" i="43"/>
  <c r="F28" i="42"/>
  <c r="G28" i="42"/>
  <c r="H28" i="42"/>
  <c r="H34" i="42" s="1"/>
  <c r="H39" i="42" s="1"/>
  <c r="E28" i="42"/>
  <c r="D28" i="29"/>
  <c r="D42" i="41"/>
  <c r="G34" i="42" l="1"/>
  <c r="G39" i="42" s="1"/>
  <c r="E34" i="42"/>
  <c r="E39" i="42" s="1"/>
  <c r="F34" i="42"/>
  <c r="F39" i="42" s="1"/>
  <c r="D25" i="41"/>
  <c r="D12" i="41"/>
  <c r="E18" i="10" l="1"/>
  <c r="C17" i="38" l="1"/>
  <c r="G43" i="37"/>
  <c r="F43" i="37"/>
  <c r="E43" i="37"/>
  <c r="D43" i="37"/>
  <c r="G36" i="37"/>
  <c r="F36" i="37"/>
  <c r="E36" i="37"/>
  <c r="D36" i="37"/>
  <c r="G16" i="37"/>
  <c r="G15" i="37" s="1"/>
  <c r="G27" i="37" s="1"/>
  <c r="G29" i="37" s="1"/>
  <c r="F16" i="37"/>
  <c r="F15" i="37" s="1"/>
  <c r="F27" i="37" s="1"/>
  <c r="F29" i="37" s="1"/>
  <c r="E16" i="37"/>
  <c r="E15" i="37" s="1"/>
  <c r="E27" i="37" s="1"/>
  <c r="E29" i="37" s="1"/>
  <c r="D16" i="37"/>
  <c r="D27" i="37" s="1"/>
  <c r="D29" i="37" s="1"/>
  <c r="G28" i="33"/>
  <c r="D26" i="33"/>
  <c r="D28" i="33" s="1"/>
  <c r="G18" i="33"/>
  <c r="D18" i="33"/>
  <c r="G14" i="33"/>
  <c r="D14" i="33"/>
  <c r="G48" i="37" l="1"/>
  <c r="G52" i="37" s="1"/>
  <c r="F48" i="37"/>
  <c r="F52" i="37" s="1"/>
  <c r="E48" i="37"/>
  <c r="E52" i="37" s="1"/>
  <c r="D48" i="37"/>
  <c r="D52" i="37" s="1"/>
  <c r="G19" i="33"/>
  <c r="G29" i="33" s="1"/>
  <c r="D19" i="33"/>
  <c r="D29" i="33" s="1"/>
  <c r="N25" i="17"/>
  <c r="O13" i="17" l="1"/>
  <c r="N14" i="17"/>
  <c r="K42" i="26" l="1"/>
  <c r="J42" i="26"/>
  <c r="O16" i="17"/>
  <c r="O17" i="17"/>
  <c r="O18" i="17"/>
  <c r="O19" i="17"/>
  <c r="O20" i="17"/>
  <c r="O21" i="17"/>
  <c r="O22" i="17"/>
  <c r="O23" i="17"/>
  <c r="O15" i="17"/>
  <c r="O8" i="17"/>
  <c r="O9" i="17"/>
  <c r="O10" i="17"/>
  <c r="O11" i="17"/>
  <c r="O12" i="17"/>
  <c r="D14" i="17"/>
  <c r="E14" i="17"/>
  <c r="F14" i="17"/>
  <c r="G14" i="17"/>
  <c r="H14" i="17"/>
  <c r="I14" i="17"/>
  <c r="J14" i="17"/>
  <c r="K14" i="17"/>
  <c r="L14" i="17"/>
  <c r="M14" i="17"/>
  <c r="C14" i="17"/>
  <c r="O14" i="17" l="1"/>
  <c r="J60" i="25"/>
  <c r="J12" i="25" s="1"/>
  <c r="N26" i="17" l="1"/>
  <c r="M26" i="17"/>
  <c r="L26" i="17"/>
  <c r="K26" i="17"/>
  <c r="J26" i="17"/>
  <c r="I26" i="17"/>
  <c r="H26" i="17"/>
  <c r="G26" i="17"/>
  <c r="F26" i="17"/>
  <c r="E26" i="17"/>
  <c r="D26" i="17"/>
  <c r="C26" i="17"/>
  <c r="O25" i="17" l="1"/>
</calcChain>
</file>

<file path=xl/sharedStrings.xml><?xml version="1.0" encoding="utf-8"?>
<sst xmlns="http://schemas.openxmlformats.org/spreadsheetml/2006/main" count="1058" uniqueCount="422">
  <si>
    <t>Sorszám</t>
  </si>
  <si>
    <t>Megnevezés</t>
  </si>
  <si>
    <t>Összesen</t>
  </si>
  <si>
    <t>A</t>
  </si>
  <si>
    <t>B</t>
  </si>
  <si>
    <t>C</t>
  </si>
  <si>
    <t>D</t>
  </si>
  <si>
    <t>E</t>
  </si>
  <si>
    <t>F</t>
  </si>
  <si>
    <t>G</t>
  </si>
  <si>
    <t>H</t>
  </si>
  <si>
    <t>Személyi juttatás</t>
  </si>
  <si>
    <t>Közvilágítás</t>
  </si>
  <si>
    <t>Közfoglalkoztatás</t>
  </si>
  <si>
    <t>Létszám fő</t>
  </si>
  <si>
    <t>Munkaad.  terhelő járulékok</t>
  </si>
  <si>
    <t>Tartalék</t>
  </si>
  <si>
    <t>Temetőfenntartás</t>
  </si>
  <si>
    <t>Függő kiadások</t>
  </si>
  <si>
    <t>Záró pénzkészlet</t>
  </si>
  <si>
    <t>Cím</t>
  </si>
  <si>
    <t>Tartalékok</t>
  </si>
  <si>
    <t>Általános tartalék</t>
  </si>
  <si>
    <t>I</t>
  </si>
  <si>
    <t>Magánszemélyek kommunális adója</t>
  </si>
  <si>
    <t>Iparűzési adó</t>
  </si>
  <si>
    <t>Gépjármaűdó</t>
  </si>
  <si>
    <t>Működési bevételek</t>
  </si>
  <si>
    <t>személyi juttatások</t>
  </si>
  <si>
    <t>munkaadókat terhelő járulékok</t>
  </si>
  <si>
    <t>dologi kiadások</t>
  </si>
  <si>
    <t>Költségvetési hiány összege</t>
  </si>
  <si>
    <t>közhatalmi bevételek</t>
  </si>
  <si>
    <t>Közhatalmi bevételek</t>
  </si>
  <si>
    <t xml:space="preserve">Működési bevételek </t>
  </si>
  <si>
    <t>Működési célú</t>
  </si>
  <si>
    <t>Felhalmozási célú</t>
  </si>
  <si>
    <t>Céltartalék</t>
  </si>
  <si>
    <t>TARTALÉKOK ÖSSZESEN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</si>
  <si>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</si>
  <si>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</si>
  <si>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</si>
  <si>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</si>
  <si>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</si>
  <si>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</si>
  <si>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</si>
  <si>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</si>
  <si>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</si>
  <si>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</si>
  <si>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</si>
  <si>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</si>
  <si>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</si>
  <si>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J</t>
  </si>
  <si>
    <t>K</t>
  </si>
  <si>
    <t>L</t>
  </si>
  <si>
    <t>M</t>
  </si>
  <si>
    <t>N</t>
  </si>
  <si>
    <t>O</t>
  </si>
  <si>
    <t>Nyitó pénzkészlet</t>
  </si>
  <si>
    <t>Felhalmozási kiadás</t>
  </si>
  <si>
    <t>Alcím</t>
  </si>
  <si>
    <t>Belső finanszírozás(pénzmaradvány )</t>
  </si>
  <si>
    <t>Külső finanszírozás(hitel )</t>
  </si>
  <si>
    <t xml:space="preserve">KIADÁSOK ÖSSZESEN </t>
  </si>
  <si>
    <t xml:space="preserve">KIADÁSOK FŐÖSSZEGE </t>
  </si>
  <si>
    <t>Feladat megnevezése</t>
  </si>
  <si>
    <t>Helyi lakáscélú támogatás</t>
  </si>
  <si>
    <t>Felújítási cél megnevezése</t>
  </si>
  <si>
    <t>Jogcím</t>
  </si>
  <si>
    <t>BEVÉTELEK FŐÖSSZEGE</t>
  </si>
  <si>
    <t xml:space="preserve">Önkormányzat </t>
  </si>
  <si>
    <t>Sorsz</t>
  </si>
  <si>
    <t>Önkormányzat</t>
  </si>
  <si>
    <t>Ingatlan bérbeadása, üzemeltetése</t>
  </si>
  <si>
    <t>Hitelkamat</t>
  </si>
  <si>
    <t>Felújítás</t>
  </si>
  <si>
    <t xml:space="preserve"> beruházás kiadása</t>
  </si>
  <si>
    <t>Közművelődési tevékenység támogatása</t>
  </si>
  <si>
    <t>Háziorvosi alapellátás</t>
  </si>
  <si>
    <t>Fogorvosi alapellátás</t>
  </si>
  <si>
    <t>Önkormányzati rendszeres pénzbeli ellátások</t>
  </si>
  <si>
    <t>Felhalm. Célú pe. átadás</t>
  </si>
  <si>
    <t>4 cím Tartalék</t>
  </si>
  <si>
    <t>Egyéb működési célú támogatás</t>
  </si>
  <si>
    <t>felhalmozás összesen (      sor)</t>
  </si>
  <si>
    <t>Monostorapáti község Önkormányzat</t>
  </si>
  <si>
    <t xml:space="preserve">7. melléklet  Monostorapáti község Önkormányzata Képviselő-testületének </t>
  </si>
  <si>
    <t>Építményadó</t>
  </si>
  <si>
    <t xml:space="preserve">Községgazdálkodás </t>
  </si>
  <si>
    <t xml:space="preserve">8.melléklet Monostorapáti község Önkormányzata Képviselő-testületének </t>
  </si>
  <si>
    <t>Felhalmozsái kiadás</t>
  </si>
  <si>
    <t>Talajterhelési dij</t>
  </si>
  <si>
    <t>Monostorapáti közös Hivatal</t>
  </si>
  <si>
    <t>Ifjúság és iskolai védőnő</t>
  </si>
  <si>
    <t>Munakadó terhelő járulék</t>
  </si>
  <si>
    <t>Dologi kiadás</t>
  </si>
  <si>
    <t>Iskolai intézményi étkeztetés</t>
  </si>
  <si>
    <t xml:space="preserve">Működési célú átvett pénzeszközök </t>
  </si>
  <si>
    <t>Működési bevételek  összesen</t>
  </si>
  <si>
    <t>Felhalmozási célú támogatások államházt. belül</t>
  </si>
  <si>
    <t>Felhalmozási célú átvett pénzeszközök</t>
  </si>
  <si>
    <t>Felhalmozási bevételek összesen</t>
  </si>
  <si>
    <t>BEVÉTELEK ÖSSZESEN (1-11 cím)</t>
  </si>
  <si>
    <t>Függő bevételek</t>
  </si>
  <si>
    <t>Monostorapáti Közös Önkormányzati  Hivatal</t>
  </si>
  <si>
    <t xml:space="preserve">KIADÁSOK MINDÖSSZESEN </t>
  </si>
  <si>
    <t>TÁMOGATÁSOK ÖSSZESEN</t>
  </si>
  <si>
    <t>Tapolca Tűzoltó Egyesület tám.</t>
  </si>
  <si>
    <t>Helyi szervezetek támogatása</t>
  </si>
  <si>
    <t>Nagycsaládos Egyesület</t>
  </si>
  <si>
    <t>Nyugdíjas Klub</t>
  </si>
  <si>
    <t>Ifjúsági Szervezet</t>
  </si>
  <si>
    <t>Sportegyesület</t>
  </si>
  <si>
    <t>Mozgáskorlátozott Egyesület</t>
  </si>
  <si>
    <t xml:space="preserve">4. melléklet Monostorapáti község Önkormányzata Képviselő-testületének </t>
  </si>
  <si>
    <t>felhalmozási célra átvett pénz</t>
  </si>
  <si>
    <t>Finanszirozási bevételek</t>
  </si>
  <si>
    <t>Egyéb működési célú támogatások bevétele áh belülről</t>
  </si>
  <si>
    <t>Önkormányzatok  működési  támogatási</t>
  </si>
  <si>
    <t>Működési célú tám. államháztartáson belülről</t>
  </si>
  <si>
    <t>Felhalmozási célú bevételek</t>
  </si>
  <si>
    <t>Vagyoni típusú adók</t>
  </si>
  <si>
    <t>Érkékesítési és forgalmi adók</t>
  </si>
  <si>
    <t>Egyéb szolgáltatási adók</t>
  </si>
  <si>
    <t>Egyéb közhatalmi bevételek</t>
  </si>
  <si>
    <t xml:space="preserve">Önkormányzat igazgatási tevékenysége </t>
  </si>
  <si>
    <t>Egyéb szociális pénzbeli ellátás</t>
  </si>
  <si>
    <t>Ellátottak pénzbeli juttatásai</t>
  </si>
  <si>
    <t>Monostorapáti és Hegyesd Községek Óvodai Intézményfenntartó Társulása</t>
  </si>
  <si>
    <t>Egyéb működési célú kiadás</t>
  </si>
  <si>
    <t>Egyéb működési célú kiadás 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</si>
  <si>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</si>
  <si>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</si>
  <si>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</si>
  <si>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</si>
  <si>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</si>
  <si>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</si>
  <si>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</si>
  <si>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</si>
  <si>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</si>
  <si>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</si>
  <si>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</si>
  <si>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KIADÁSOK ÖSSZESEN:</t>
  </si>
  <si>
    <t>Működési célú tám. Állam.ht-on belül</t>
  </si>
  <si>
    <t xml:space="preserve">Bevételek összesen </t>
  </si>
  <si>
    <t xml:space="preserve">Kiadás összesen </t>
  </si>
  <si>
    <t>ezer forint</t>
  </si>
  <si>
    <t>Tapoca Környéki Önkormányzati Társulás  támogatása, Balatonfelvidéki  társulás</t>
  </si>
  <si>
    <t>Tűzolzó egyesület</t>
  </si>
  <si>
    <t>Polgárőrség</t>
  </si>
  <si>
    <t>Beruházás</t>
  </si>
  <si>
    <t>2 cím működés összesen (      sor)</t>
  </si>
  <si>
    <t>Működési kiadások összesen</t>
  </si>
  <si>
    <t>Alapítványok, egyház támogatása</t>
  </si>
  <si>
    <t>Finanszírozási kiadás</t>
  </si>
  <si>
    <t xml:space="preserve">Közutak, járdák, vízelvezetők karbantartása </t>
  </si>
  <si>
    <t>1-5 cím összesen</t>
  </si>
  <si>
    <t xml:space="preserve">Egyéb működési célú kiadás </t>
  </si>
  <si>
    <t xml:space="preserve">Épület , építmény felújítás </t>
  </si>
  <si>
    <t>MŰKÖDÉSI ÉS FELHALMOZÁSI MÉRLEGE</t>
  </si>
  <si>
    <t>önkormányzati rendelethez</t>
  </si>
  <si>
    <t>Ezer forintban!</t>
  </si>
  <si>
    <t>Működési Bevételek</t>
  </si>
  <si>
    <t>Működési Kiadások</t>
  </si>
  <si>
    <t>Rovat száma</t>
  </si>
  <si>
    <t>Működési célú állami támogatások áh-on belül</t>
  </si>
  <si>
    <t>B1</t>
  </si>
  <si>
    <t>Személyi juttatások</t>
  </si>
  <si>
    <t>K1</t>
  </si>
  <si>
    <t>B3</t>
  </si>
  <si>
    <t>Munkaadókat terhelő járulékok és szociális hozzájárulási adó</t>
  </si>
  <si>
    <t>K2</t>
  </si>
  <si>
    <t>B4</t>
  </si>
  <si>
    <t>Dologi kiadások</t>
  </si>
  <si>
    <t>K3</t>
  </si>
  <si>
    <t>Működési célú átvett pénzeszközök (áh-on kívüli)</t>
  </si>
  <si>
    <t>B6</t>
  </si>
  <si>
    <t>K4</t>
  </si>
  <si>
    <t>Egyéb működési célú kiadások</t>
  </si>
  <si>
    <t>K5</t>
  </si>
  <si>
    <t>Működési költségvetési bevételek összesen:</t>
  </si>
  <si>
    <t>Működési költségvetési kiadások összesen:</t>
  </si>
  <si>
    <t>Előző évi költségvetési maradvány igénybevétele</t>
  </si>
  <si>
    <t>B8131</t>
  </si>
  <si>
    <t>Állami támogatások megelőlegezése</t>
  </si>
  <si>
    <t>Államháztartáson belüli megelőlegezések visszafizetése</t>
  </si>
  <si>
    <t>Irányító szervi támogatás bevétele</t>
  </si>
  <si>
    <t>B816</t>
  </si>
  <si>
    <t>Irányító szervi támogatások folyósítása</t>
  </si>
  <si>
    <t>K915</t>
  </si>
  <si>
    <t>Működési célú finanszírozási bevételek</t>
  </si>
  <si>
    <t>B8132</t>
  </si>
  <si>
    <t>Működési célú, finanszírozási célú kiadások</t>
  </si>
  <si>
    <t>MŰKÖDÉSI BEVÉTELEK ÖSSZESEN</t>
  </si>
  <si>
    <t>MŰKÖDÉSI KIADÁSOK ÖSSZESEN</t>
  </si>
  <si>
    <t>Felhalmozási Bevételek</t>
  </si>
  <si>
    <t>Felhalmozási Kiadások</t>
  </si>
  <si>
    <t>Felhalmozási célú támogatások áh-on belül</t>
  </si>
  <si>
    <t>B2</t>
  </si>
  <si>
    <t>Beruházások</t>
  </si>
  <si>
    <t>K6</t>
  </si>
  <si>
    <t>Felhalmozási bevételek</t>
  </si>
  <si>
    <t>B5</t>
  </si>
  <si>
    <t>Felújítások</t>
  </si>
  <si>
    <t>K7</t>
  </si>
  <si>
    <t>Felhalmozási célú átvett pénzeszk. (áh-on kívüli)</t>
  </si>
  <si>
    <t>B7</t>
  </si>
  <si>
    <t>Egyéb felhalmozási célú kiadások</t>
  </si>
  <si>
    <t>K8</t>
  </si>
  <si>
    <t>12.</t>
  </si>
  <si>
    <t>Felhalmozási költségvetési bevételek összesen:</t>
  </si>
  <si>
    <t>Felhalmozási Költségvetési kiadások összesen:</t>
  </si>
  <si>
    <t>16.</t>
  </si>
  <si>
    <t>Felhalmozási célú finanszírozási bevételek</t>
  </si>
  <si>
    <t>Felhalmozási célú finanszírozási kiadások</t>
  </si>
  <si>
    <t>17.</t>
  </si>
  <si>
    <t>FELHALMOZÁSI BEVÉTELEK ÖSSZESEN</t>
  </si>
  <si>
    <t>FELHALMOZÁSI KIADÁSOK ÖSSZESEN</t>
  </si>
  <si>
    <t>18.</t>
  </si>
  <si>
    <t>BEVÉTELEK MINDÖSSZESEN</t>
  </si>
  <si>
    <t>KIADÁSOK MINDÖSSZESEN</t>
  </si>
  <si>
    <t>MONOSTORAPÁTI KÖZSÉG ÖNKORMÁNYZATA</t>
  </si>
  <si>
    <t>SAJÁT BEVÉTELEINEK RÉSZLETEZÉSE AZ ADÓSSÁGOT</t>
  </si>
  <si>
    <t>KELETKEZTETŐ ÜGYLETBŐL</t>
  </si>
  <si>
    <t>SZÁRMAZÓ KÖTELEZETTSÉG MEGÁLLAPÍTÁSÁHOZ</t>
  </si>
  <si>
    <t>Bevételi jogcímek</t>
  </si>
  <si>
    <t>Helyi adók</t>
  </si>
  <si>
    <t>Az önkormányzati vagyon és az önkormányzatot megillető vagyoni értékű jog értékesítéséből és hasznosításából származó bevétel</t>
  </si>
  <si>
    <t>Osztalék, a koncessziós díj és a hozambevétel</t>
  </si>
  <si>
    <t>Tárgyi eszköz és immateriális jószág, részvény, részesedés, vállalat értékesítéséből vagy privatizációból származó bevétel</t>
  </si>
  <si>
    <t>Bírság-, pótlék- és díjbevétel</t>
  </si>
  <si>
    <t>Kezességvállalással kapcsolatos megtérülés</t>
  </si>
  <si>
    <t>SAJÁT BEVÉTELEK ÖSSZESEN*</t>
  </si>
  <si>
    <t>* Az adósságot keletkeztető ügyletekhez történő hozzájárulás részletes szabályairól szóló 353/2011. (XII. 31.) Korm. rendelet 2. § (1) bekezdése alapján.</t>
  </si>
  <si>
    <t>MONOSTORAPÁTI KÖZSÉG ÖNKORMÁNYZATÁNAK</t>
  </si>
  <si>
    <t>STABILITÁSI TÖRVÉNYBŐL ADÓDÓAN</t>
  </si>
  <si>
    <t>ELKÉSZÍTETT SZÁMSZAKI ADATAI</t>
  </si>
  <si>
    <t>Fejlesztési cél leírása</t>
  </si>
  <si>
    <t>Fejlesztés várható kiadása</t>
  </si>
  <si>
    <t>Nincs ilyen célja Monostorapáti Község Önkormányzatának</t>
  </si>
  <si>
    <t>ADÓSSÁGOT KELETKKEZTETŐ ÜGYLETEK VÁRHATÓ EGYÜTTES ÖSSZEGE</t>
  </si>
  <si>
    <t>Áht. 29/A. § szerinti tervszámai</t>
  </si>
  <si>
    <t>önkorm.rendelethez</t>
  </si>
  <si>
    <t>2019. évi előirányzat</t>
  </si>
  <si>
    <t>2020. évi előirányzat</t>
  </si>
  <si>
    <t>I. Működési célú támogatások államh. Belülről</t>
  </si>
  <si>
    <t>I/1. Önkormányzat működési támogatásai</t>
  </si>
  <si>
    <t>B11</t>
  </si>
  <si>
    <t>II. Felhalmozási célú támogatások áh-on belülről</t>
  </si>
  <si>
    <t>III. Közhatalmi bevételek</t>
  </si>
  <si>
    <t>B34</t>
  </si>
  <si>
    <t>Ebből: - Építményadó</t>
  </si>
  <si>
    <t xml:space="preserve"> - Magánszemélyek kommunális adója</t>
  </si>
  <si>
    <t>Értékesítési és forgalmi adó (iparűzési adó)</t>
  </si>
  <si>
    <t>B351</t>
  </si>
  <si>
    <t>Gépjárműdó</t>
  </si>
  <si>
    <t>B354</t>
  </si>
  <si>
    <t>B36</t>
  </si>
  <si>
    <t>IV. Működési működési bevételek</t>
  </si>
  <si>
    <t>13.</t>
  </si>
  <si>
    <t>V. Felhalmozási bevételek</t>
  </si>
  <si>
    <t>14.</t>
  </si>
  <si>
    <t>VI. Működési célú átvett pénzeszközök (áh-on kívűlről)</t>
  </si>
  <si>
    <t>15.</t>
  </si>
  <si>
    <t>VII. Felhalmozási célú átvett pénzeszk. (áh-on kívűlről)</t>
  </si>
  <si>
    <t>KÖLTSÉGVETÉSI BEVÉTELEK ÖSSZESEN:</t>
  </si>
  <si>
    <t>B1-B7</t>
  </si>
  <si>
    <t>VIII. Finanszírozási bevételek</t>
  </si>
  <si>
    <t>B8</t>
  </si>
  <si>
    <t>BEVÉTELEK ÖSSZESEN:</t>
  </si>
  <si>
    <t>B1-B8</t>
  </si>
  <si>
    <t>KIADÁSOK</t>
  </si>
  <si>
    <t>Kiemelt előirányzat száma</t>
  </si>
  <si>
    <t>Kiadási jogcímek</t>
  </si>
  <si>
    <t>I. Működési költségvetés kiadásai</t>
  </si>
  <si>
    <t>K1-K5</t>
  </si>
  <si>
    <t>Munkaadókat terhelő járulékok és szoc. hozz. adó</t>
  </si>
  <si>
    <t>II. Felhalmozási költségvetés kiadásai</t>
  </si>
  <si>
    <t>K6-K8</t>
  </si>
  <si>
    <t>KÖLTSÉGVETÉSI KIADÁSOK ÖSSZESEN:</t>
  </si>
  <si>
    <t>K1-K8</t>
  </si>
  <si>
    <t>IV. Finanszírozási kiadások</t>
  </si>
  <si>
    <t>K9</t>
  </si>
  <si>
    <t>Működési célú finanszírozási kiadások</t>
  </si>
  <si>
    <t>K1-K9</t>
  </si>
  <si>
    <t>ezer forintban</t>
  </si>
  <si>
    <t>K914</t>
  </si>
  <si>
    <t>B814</t>
  </si>
  <si>
    <t>1. számú táblázat</t>
  </si>
  <si>
    <t>Sor-</t>
  </si>
  <si>
    <t>Költségvetési támogatás</t>
  </si>
  <si>
    <t>2018. évi előirányzat ezer Ft</t>
  </si>
  <si>
    <t>szám</t>
  </si>
  <si>
    <t>Gyermekétkeztetés támogatása</t>
  </si>
  <si>
    <t xml:space="preserve"> Települési önkormányzatok általános tám</t>
  </si>
  <si>
    <t>Szociális feladatok,  támogatások</t>
  </si>
  <si>
    <t>Közművelődési feladatok támogatása</t>
  </si>
  <si>
    <t xml:space="preserve">Normatív támogatás összesen: </t>
  </si>
  <si>
    <t>2. számú táblázat</t>
  </si>
  <si>
    <t>Sor szám</t>
  </si>
  <si>
    <t>Működési célú támogatások</t>
  </si>
  <si>
    <t>Közfoglalkoztatásra</t>
  </si>
  <si>
    <t>Ö s s z e s e n :</t>
  </si>
  <si>
    <t>3. számú táblázat</t>
  </si>
  <si>
    <t>Közös Önkormányzati Hivatal kiadásai</t>
  </si>
  <si>
    <t xml:space="preserve"> Tv szerinti  illetmények, jubileumi jutalom</t>
  </si>
  <si>
    <t>Cafetéria  juttatás, továbbképzés, közl. Költség, táppénz</t>
  </si>
  <si>
    <t>Szociális hozzájárulási adó</t>
  </si>
  <si>
    <t>Üzemeltetési anyag</t>
  </si>
  <si>
    <t>Szakmai anyag</t>
  </si>
  <si>
    <t>Telefondíj</t>
  </si>
  <si>
    <t>Fénymásoló karb., program felügyeleti díj</t>
  </si>
  <si>
    <t>közüzemi díjak</t>
  </si>
  <si>
    <t>Reprezentáció, belföldi kiküldetés</t>
  </si>
  <si>
    <t>Szemétszállítás, munka eü. vizsg.,  posta ktg</t>
  </si>
  <si>
    <t>Áfa,  pénzforgalmi jutalék</t>
  </si>
  <si>
    <t>Önk. Köznevelési fel.(óvoda) támogatás</t>
  </si>
  <si>
    <t>Közös Önkormányzati Hivatal működése</t>
  </si>
  <si>
    <t>Fogászat, hivatal, ovi műk. Kapolcs Önkormányzat</t>
  </si>
  <si>
    <t>Fogászat, hivatal, ovi műk. Vigántpetend Önkormányzat</t>
  </si>
  <si>
    <t>Fogászat, hivatal műk. Taliándörögd Önkormányzat</t>
  </si>
  <si>
    <t>Fogászat, hivatal , oviműk. Hegyesd Önkormányzat</t>
  </si>
  <si>
    <t xml:space="preserve"> Hivatal műk. SáskaÖnkormányzat</t>
  </si>
  <si>
    <t xml:space="preserve"> Iskola egészségügyre, védőnői szolgálat</t>
  </si>
  <si>
    <t>2018. évi eredeti előirányzat</t>
  </si>
  <si>
    <t>Kötelező feladatok előirányzata</t>
  </si>
  <si>
    <t>Állami (áll.ig.) feladatok előirányzata</t>
  </si>
  <si>
    <t>Önként vállalt feladatok előirányzata</t>
  </si>
  <si>
    <t>Óvoda bővítéa műk. Kiadás</t>
  </si>
  <si>
    <t>19.</t>
  </si>
  <si>
    <t>20.</t>
  </si>
  <si>
    <t>21.</t>
  </si>
  <si>
    <t>22.</t>
  </si>
  <si>
    <t>ÖSSZEVONT MŰKÖDÉSI ÉS FELHALMOZÁSI MÉRLEGE</t>
  </si>
  <si>
    <t>Bursa támogatás</t>
  </si>
  <si>
    <t>ebből: Óvoda bővítés</t>
  </si>
  <si>
    <t xml:space="preserve">              Turisztikai beruházás</t>
  </si>
  <si>
    <t>2018. évi adósságot keletkeztető fejlesztési céljai</t>
  </si>
  <si>
    <t>2021. évi előirányzat</t>
  </si>
  <si>
    <t xml:space="preserve">2.2. melléklet Monostorapáti község Önkormányzata Képviselő-testületének </t>
  </si>
  <si>
    <t>Finanszírozási bevételek</t>
  </si>
  <si>
    <t xml:space="preserve">   3.1. melléklet Monostorapáti község Önkormányzata Képviselőt-testületének</t>
  </si>
  <si>
    <t xml:space="preserve">   3.2. melléklet Monostorapáti község Önkormányzata Képviselőt-testületének</t>
  </si>
  <si>
    <t xml:space="preserve">12.1.melléklet Monostorapáti község Önkormányzata Képviselő-testületének </t>
  </si>
  <si>
    <t xml:space="preserve">  /2019.(      )  önkormányzati rendeletéhez</t>
  </si>
  <si>
    <r>
      <rPr>
        <b/>
        <sz val="11"/>
        <rFont val="Times New Roman"/>
        <family val="1"/>
      </rPr>
      <t>EU-s projekt neve, azonosítója:</t>
    </r>
  </si>
  <si>
    <t>Monostorapáti " Kisdedóvó" kapacitás bővítés, új bölcsöde létrehozása,meglévő óvodaépület korszerűsítése</t>
  </si>
  <si>
    <t>TOP-1.4.1-15-VE1-2016-00031</t>
  </si>
  <si>
    <r>
      <rPr>
        <b/>
        <sz val="8"/>
        <rFont val="Times New Roman"/>
        <family val="1"/>
      </rPr>
      <t>Források</t>
    </r>
  </si>
  <si>
    <r>
      <rPr>
        <b/>
        <sz val="8"/>
        <rFont val="Times New Roman"/>
        <family val="1"/>
      </rPr>
      <t>2017. előtt</t>
    </r>
  </si>
  <si>
    <r>
      <rPr>
        <b/>
        <sz val="8"/>
        <rFont val="Times New Roman"/>
        <family val="1"/>
      </rPr>
      <t>Összesen</t>
    </r>
  </si>
  <si>
    <r>
      <rPr>
        <sz val="7"/>
        <rFont val="Times New Roman"/>
        <family val="1"/>
      </rPr>
      <t>Saját erő</t>
    </r>
  </si>
  <si>
    <r>
      <rPr>
        <i/>
        <sz val="7.5"/>
        <rFont val="Times New Roman"/>
        <family val="1"/>
      </rPr>
      <t>- saját erőből központi támogatás</t>
    </r>
  </si>
  <si>
    <r>
      <rPr>
        <i/>
        <sz val="7.5"/>
        <rFont val="Times New Roman"/>
        <family val="1"/>
      </rPr>
      <t>EU-s és hazai forrás előleg finanszírozással</t>
    </r>
  </si>
  <si>
    <r>
      <rPr>
        <sz val="7"/>
        <rFont val="Times New Roman"/>
        <family val="1"/>
      </rPr>
      <t>EU-s forrás utófinanszírozással</t>
    </r>
  </si>
  <si>
    <r>
      <rPr>
        <sz val="7"/>
        <rFont val="Times New Roman"/>
        <family val="1"/>
      </rPr>
      <t>EU-s forrás szállítói finanszírozással</t>
    </r>
  </si>
  <si>
    <r>
      <rPr>
        <sz val="7"/>
        <rFont val="Times New Roman"/>
        <family val="1"/>
      </rPr>
      <t>100%-os előlegű finanszírozással</t>
    </r>
  </si>
  <si>
    <r>
      <rPr>
        <sz val="7"/>
        <rFont val="Times New Roman"/>
        <family val="1"/>
      </rPr>
      <t>Hitel</t>
    </r>
  </si>
  <si>
    <r>
      <rPr>
        <b/>
        <sz val="8"/>
        <rFont val="Times New Roman"/>
        <family val="1"/>
      </rPr>
      <t>Források összesen:</t>
    </r>
  </si>
  <si>
    <r>
      <rPr>
        <b/>
        <sz val="8"/>
        <rFont val="Times New Roman"/>
        <family val="1"/>
      </rPr>
      <t>Kiadások, költségek</t>
    </r>
  </si>
  <si>
    <r>
      <rPr>
        <sz val="7"/>
        <rFont val="Times New Roman"/>
        <family val="1"/>
      </rPr>
      <t>Személyi jellegű (tb-vel)</t>
    </r>
  </si>
  <si>
    <t>Beruházások, beszerzések, felújítás</t>
  </si>
  <si>
    <r>
      <rPr>
        <sz val="7"/>
        <rFont val="Times New Roman"/>
        <family val="1"/>
      </rPr>
      <t>Szolgáltatások igénybe vétele (dologival)</t>
    </r>
  </si>
  <si>
    <r>
      <rPr>
        <sz val="7"/>
        <rFont val="Times New Roman"/>
        <family val="1"/>
      </rPr>
      <t>Adminisztratív költségek</t>
    </r>
  </si>
  <si>
    <r>
      <rPr>
        <sz val="7"/>
        <rFont val="Times New Roman"/>
        <family val="1"/>
      </rPr>
      <t>Tartalékkeret</t>
    </r>
  </si>
  <si>
    <r>
      <rPr>
        <b/>
        <sz val="8"/>
        <rFont val="Times New Roman"/>
        <family val="1"/>
      </rPr>
      <t>Összesen:</t>
    </r>
  </si>
  <si>
    <t xml:space="preserve">12.2 melléklet  Monostorapáti község Önkormányzata Képviselő-testületének </t>
  </si>
  <si>
    <t>Orvosi rendelő felújítás</t>
  </si>
  <si>
    <t>TOP-4.1.1-16-VE1-2017-00003</t>
  </si>
  <si>
    <t>43.896</t>
  </si>
  <si>
    <r>
      <rPr>
        <sz val="7"/>
        <rFont val="Times New Roman"/>
        <family val="1"/>
      </rPr>
      <t>Társfinanszírozás</t>
    </r>
  </si>
  <si>
    <r>
      <rPr>
        <sz val="7"/>
        <rFont val="Times New Roman"/>
        <family val="1"/>
      </rPr>
      <t>Beruházások, beszerzések</t>
    </r>
  </si>
  <si>
    <t xml:space="preserve">12.3 melléklet  Monostorapáti község Önkormányzata Képviselő-testületének </t>
  </si>
  <si>
    <t>Közlekedésfejlesztés</t>
  </si>
  <si>
    <t>TOP-3.1.1-15-VE1-2016-00012</t>
  </si>
  <si>
    <t xml:space="preserve">12.4 melléklet  Monostorapáti község Önkormányzata Képviselő-testületének </t>
  </si>
  <si>
    <t>Malmok völgye</t>
  </si>
  <si>
    <t>TOP-1.2.1-15-VE1-2016-00019</t>
  </si>
  <si>
    <t>2019. évi előirányzat ezer Ft</t>
  </si>
  <si>
    <t>2019. után</t>
  </si>
  <si>
    <t>2022. évi előirányzat</t>
  </si>
  <si>
    <t>11. melléklet az    /2019. (      )</t>
  </si>
  <si>
    <t>9. mell. az  /2019. (      .)</t>
  </si>
  <si>
    <t>10. mell. az  /2019. (       .)</t>
  </si>
  <si>
    <t>2019. évi költségvetéséről szóló</t>
  </si>
  <si>
    <t xml:space="preserve">2019. évi költségvetéséről   szóló </t>
  </si>
  <si>
    <t xml:space="preserve"> /2019. (        .) önkormányzati rendeletéhez.</t>
  </si>
  <si>
    <t>2019. évi  tartalékai</t>
  </si>
  <si>
    <t>2019. évi eredeti előirányzat</t>
  </si>
  <si>
    <t>"5.  melléklet az      /2019.(       .)  rendelethez"</t>
  </si>
  <si>
    <t>Önkormányzat 2019. évi felhalmozási kiadásairól</t>
  </si>
  <si>
    <t>2018. eredeti előirányzat</t>
  </si>
  <si>
    <t>"6.  melléklet az     /2019.(        .) rendelethez"</t>
  </si>
  <si>
    <t>Önkormányzat és költségvetési szerve 2019. évi előirányzott felújítási előirányzatai célonként</t>
  </si>
  <si>
    <t xml:space="preserve">2019. évi költségvetéséről szóló </t>
  </si>
  <si>
    <t>/2019.(      .) önkormányzati rendeletéhez.</t>
  </si>
  <si>
    <t>2019. évi  egyéb működési kiadásai</t>
  </si>
  <si>
    <t>2019. évi  költségvetésről szóló        /2019. (           ) önkormányzati rendelethez</t>
  </si>
  <si>
    <t xml:space="preserve">Monostorapáti község Önkormányzat 2019. évi kiadási előirányzata </t>
  </si>
  <si>
    <t xml:space="preserve">       Monostorapáti Önkormányzat 2019. évi költségvetés bevételei és kiadásai                                                                 </t>
  </si>
  <si>
    <t xml:space="preserve">2018. évi eredeti előirányzat </t>
  </si>
  <si>
    <t>1.2 melléklet az  /2019. (     .)</t>
  </si>
  <si>
    <t>MONOSTORAPÁTI KÖZSÉG ÖNKORMÁNYZATA 2019. ÉVI KÖLTSÉGVETÉSÉNEK</t>
  </si>
  <si>
    <t>1.1 melléklet az  /2019. (     .)</t>
  </si>
  <si>
    <t xml:space="preserve">2.1.  melléklet Monostorapáti község Önkormányzata Képviselő-testületének </t>
  </si>
  <si>
    <t>Finanszírozási bevétel</t>
  </si>
  <si>
    <t>Balatonfelvidéki társulás, ovi társ</t>
  </si>
  <si>
    <t>Pályázatok  műk. Kiadás</t>
  </si>
  <si>
    <t>Önkormányzati  pénzbeli ellátások</t>
  </si>
  <si>
    <t>Egyéb szociális  ellátás ( dologi)</t>
  </si>
  <si>
    <t>Ebből: orvosi rendelő</t>
  </si>
  <si>
    <t xml:space="preserve">              utak</t>
  </si>
  <si>
    <t>Épület , építmény felújítás önerővel</t>
  </si>
  <si>
    <t>felhalmozási célú támogatás</t>
  </si>
  <si>
    <t>Egyéb működési célú kiadások ( tartaték)</t>
  </si>
  <si>
    <t>Egyéb felhalmozási célú kiadások ( tartalék)</t>
  </si>
  <si>
    <t>MONOSTORAPÁTI KÖZSÉG ÖNKORMÁNYZATA TÖBB ÉVES KIHATÁSSAL JÁRÓ FELADATAINAK ÉS KÖTELEZETTSÉGEINEK ADATAI ÉVES BONTÁSBAN</t>
  </si>
  <si>
    <t xml:space="preserve">13. melléklet  Monostorapáti község Önkormányzata Képviselő-testületének </t>
  </si>
  <si>
    <t>Korábbi években teljesített kötelezettségek</t>
  </si>
  <si>
    <t xml:space="preserve"> összesen:</t>
  </si>
  <si>
    <t>Óvoda bővítés</t>
  </si>
  <si>
    <t>Monostorapáti Önkormányzat 2019. évi előirányzat felhasználási ütemterve                                                                                                              ezer forintban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</si>
</sst>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4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rgb="FF000000"/>
      <name val="Times New Roman"/>
      <charset val="204"/>
    </font>
    <font>
      <b/>
      <sz val="11"/>
      <name val="Times New Roman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9"/>
      <name val="Times New Roman"/>
    </font>
    <font>
      <b/>
      <sz val="8"/>
      <name val="Times New Roman"/>
    </font>
    <font>
      <b/>
      <sz val="8"/>
      <name val="Times New Roman"/>
      <family val="1"/>
    </font>
    <font>
      <b/>
      <sz val="8"/>
      <color rgb="FF000000"/>
      <name val="Times New Roman"/>
      <family val="2"/>
    </font>
    <font>
      <sz val="7"/>
      <name val="Times New Roman"/>
    </font>
    <font>
      <sz val="7"/>
      <name val="Times New Roman"/>
      <family val="1"/>
    </font>
    <font>
      <sz val="7"/>
      <color rgb="FF000000"/>
      <name val="Times New Roman"/>
      <family val="2"/>
    </font>
    <font>
      <i/>
      <sz val="7.5"/>
      <name val="Times New Roman"/>
    </font>
    <font>
      <i/>
      <sz val="7.5"/>
      <name val="Times New Roman"/>
      <family val="1"/>
    </font>
    <font>
      <b/>
      <sz val="7"/>
      <color rgb="FF000000"/>
      <name val="Times New Roman"/>
      <family val="2"/>
    </font>
    <font>
      <b/>
      <sz val="9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.5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21" fillId="0" borderId="0" applyFont="0" applyFill="0" applyBorder="0" applyAlignment="0" applyProtection="0"/>
    <xf numFmtId="0" fontId="24" fillId="0" borderId="0"/>
  </cellStyleXfs>
  <cellXfs count="32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3" fontId="0" fillId="0" borderId="1" xfId="0" applyNumberFormat="1" applyBorder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center"/>
    </xf>
    <xf numFmtId="0" fontId="6" fillId="0" borderId="0" xfId="0" applyFont="1" applyBorder="1" applyAlignment="1"/>
    <xf numFmtId="0" fontId="6" fillId="0" borderId="10" xfId="0" applyFont="1" applyBorder="1" applyAlignment="1">
      <alignment horizontal="right" wrapText="1"/>
    </xf>
    <xf numFmtId="0" fontId="6" fillId="0" borderId="11" xfId="0" applyFont="1" applyBorder="1"/>
    <xf numFmtId="0" fontId="6" fillId="0" borderId="0" xfId="0" applyFont="1" applyBorder="1"/>
    <xf numFmtId="0" fontId="6" fillId="0" borderId="11" xfId="0" applyFont="1" applyBorder="1" applyAlignment="1">
      <alignment wrapText="1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/>
    <xf numFmtId="3" fontId="6" fillId="0" borderId="1" xfId="0" applyNumberFormat="1" applyFont="1" applyBorder="1"/>
    <xf numFmtId="0" fontId="7" fillId="0" borderId="1" xfId="0" applyFont="1" applyBorder="1"/>
    <xf numFmtId="0" fontId="7" fillId="0" borderId="1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left" vertical="center"/>
    </xf>
    <xf numFmtId="3" fontId="10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1" xfId="0" applyFont="1" applyBorder="1"/>
    <xf numFmtId="3" fontId="0" fillId="0" borderId="0" xfId="0" applyNumberFormat="1" applyBorder="1"/>
    <xf numFmtId="0" fontId="6" fillId="0" borderId="0" xfId="0" applyFont="1" applyBorder="1" applyAlignment="1"/>
    <xf numFmtId="0" fontId="0" fillId="0" borderId="0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18" fillId="0" borderId="0" xfId="0" applyFont="1" applyAlignment="1">
      <alignment horizontal="right"/>
    </xf>
    <xf numFmtId="0" fontId="19" fillId="2" borderId="47" xfId="0" applyFont="1" applyFill="1" applyBorder="1" applyAlignment="1">
      <alignment horizontal="center" vertical="top" wrapText="1"/>
    </xf>
    <xf numFmtId="0" fontId="19" fillId="2" borderId="50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vertical="top" wrapText="1"/>
    </xf>
    <xf numFmtId="0" fontId="13" fillId="0" borderId="12" xfId="0" applyFont="1" applyBorder="1" applyAlignment="1">
      <alignment horizontal="center" vertical="top" wrapText="1"/>
    </xf>
    <xf numFmtId="0" fontId="20" fillId="0" borderId="53" xfId="0" applyFont="1" applyBorder="1" applyAlignment="1">
      <alignment vertical="top" wrapText="1"/>
    </xf>
    <xf numFmtId="3" fontId="13" fillId="0" borderId="54" xfId="0" applyNumberFormat="1" applyFont="1" applyBorder="1" applyAlignment="1">
      <alignment horizontal="right" vertical="top" wrapText="1"/>
    </xf>
    <xf numFmtId="0" fontId="20" fillId="3" borderId="53" xfId="0" applyFont="1" applyFill="1" applyBorder="1" applyAlignment="1">
      <alignment vertical="top" wrapText="1"/>
    </xf>
    <xf numFmtId="3" fontId="13" fillId="3" borderId="54" xfId="0" applyNumberFormat="1" applyFont="1" applyFill="1" applyBorder="1" applyAlignment="1">
      <alignment horizontal="right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4" fillId="4" borderId="53" xfId="0" applyFont="1" applyFill="1" applyBorder="1" applyAlignment="1">
      <alignment vertical="top" wrapText="1"/>
    </xf>
    <xf numFmtId="3" fontId="14" fillId="4" borderId="54" xfId="0" applyNumberFormat="1" applyFont="1" applyFill="1" applyBorder="1" applyAlignment="1">
      <alignment horizontal="right" vertical="top" wrapText="1"/>
    </xf>
    <xf numFmtId="0" fontId="18" fillId="0" borderId="0" xfId="0" applyFont="1" applyAlignment="1">
      <alignment horizontal="center"/>
    </xf>
    <xf numFmtId="0" fontId="13" fillId="4" borderId="55" xfId="0" applyFont="1" applyFill="1" applyBorder="1" applyAlignment="1">
      <alignment horizontal="center" vertical="top" wrapText="1"/>
    </xf>
    <xf numFmtId="0" fontId="14" fillId="4" borderId="53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20" fillId="0" borderId="56" xfId="0" applyFont="1" applyBorder="1" applyAlignment="1">
      <alignment vertical="top" wrapText="1"/>
    </xf>
    <xf numFmtId="3" fontId="13" fillId="0" borderId="57" xfId="0" applyNumberFormat="1" applyFont="1" applyBorder="1" applyAlignment="1">
      <alignment horizontal="right" vertical="top" wrapText="1"/>
    </xf>
    <xf numFmtId="0" fontId="14" fillId="4" borderId="58" xfId="0" applyFont="1" applyFill="1" applyBorder="1" applyAlignment="1">
      <alignment horizontal="center" vertical="top" wrapText="1"/>
    </xf>
    <xf numFmtId="3" fontId="14" fillId="4" borderId="59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/>
    <xf numFmtId="3" fontId="13" fillId="0" borderId="0" xfId="0" applyNumberFormat="1" applyFont="1" applyFill="1" applyBorder="1" applyAlignment="1">
      <alignment horizontal="right" vertical="top" wrapText="1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left" vertical="center" indent="1"/>
    </xf>
    <xf numFmtId="0" fontId="17" fillId="0" borderId="26" xfId="0" applyFont="1" applyFill="1" applyBorder="1" applyAlignment="1">
      <alignment horizontal="left" vertical="center" indent="1"/>
    </xf>
    <xf numFmtId="0" fontId="17" fillId="0" borderId="26" xfId="0" applyFont="1" applyFill="1" applyBorder="1"/>
    <xf numFmtId="0" fontId="17" fillId="0" borderId="27" xfId="0" applyFont="1" applyFill="1" applyBorder="1" applyAlignment="1">
      <alignment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left" vertical="center" indent="1"/>
    </xf>
    <xf numFmtId="0" fontId="17" fillId="0" borderId="30" xfId="0" applyFont="1" applyFill="1" applyBorder="1" applyAlignment="1">
      <alignment horizontal="left" vertical="center" indent="1"/>
    </xf>
    <xf numFmtId="0" fontId="17" fillId="0" borderId="30" xfId="0" applyFont="1" applyFill="1" applyBorder="1"/>
    <xf numFmtId="0" fontId="17" fillId="0" borderId="31" xfId="0" applyFont="1" applyFill="1" applyBorder="1" applyAlignment="1">
      <alignment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indent="1"/>
    </xf>
    <xf numFmtId="0" fontId="17" fillId="0" borderId="34" xfId="0" applyFont="1" applyFill="1" applyBorder="1"/>
    <xf numFmtId="0" fontId="17" fillId="0" borderId="36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 indent="1"/>
    </xf>
    <xf numFmtId="0" fontId="17" fillId="0" borderId="13" xfId="0" applyFont="1" applyFill="1" applyBorder="1"/>
    <xf numFmtId="0" fontId="17" fillId="0" borderId="2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vertical="center"/>
    </xf>
    <xf numFmtId="0" fontId="17" fillId="0" borderId="22" xfId="0" applyFont="1" applyFill="1" applyBorder="1" applyAlignment="1">
      <alignment horizontal="left" vertical="center" indent="1"/>
    </xf>
    <xf numFmtId="0" fontId="17" fillId="0" borderId="20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 indent="1"/>
    </xf>
    <xf numFmtId="0" fontId="17" fillId="0" borderId="37" xfId="0" applyFont="1" applyFill="1" applyBorder="1"/>
    <xf numFmtId="0" fontId="17" fillId="0" borderId="37" xfId="0" applyFont="1" applyFill="1" applyBorder="1" applyAlignment="1">
      <alignment vertical="center"/>
    </xf>
    <xf numFmtId="0" fontId="17" fillId="0" borderId="38" xfId="0" applyFont="1" applyFill="1" applyBorder="1" applyAlignment="1">
      <alignment vertical="center"/>
    </xf>
    <xf numFmtId="0" fontId="17" fillId="0" borderId="33" xfId="0" applyFont="1" applyFill="1" applyBorder="1" applyAlignment="1">
      <alignment horizontal="left" vertical="center" indent="1"/>
    </xf>
    <xf numFmtId="0" fontId="17" fillId="0" borderId="12" xfId="0" applyFont="1" applyFill="1" applyBorder="1" applyAlignment="1">
      <alignment horizontal="left" vertical="center" indent="1"/>
    </xf>
    <xf numFmtId="0" fontId="17" fillId="0" borderId="4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left" vertical="center" indent="1"/>
    </xf>
    <xf numFmtId="0" fontId="17" fillId="0" borderId="22" xfId="0" applyFont="1" applyFill="1" applyBorder="1"/>
    <xf numFmtId="0" fontId="17" fillId="0" borderId="23" xfId="0" applyFont="1" applyFill="1" applyBorder="1"/>
    <xf numFmtId="0" fontId="17" fillId="0" borderId="23" xfId="0" applyFont="1" applyFill="1" applyBorder="1" applyAlignment="1">
      <alignment vertical="center"/>
    </xf>
    <xf numFmtId="0" fontId="17" fillId="0" borderId="41" xfId="0" applyFont="1" applyFill="1" applyBorder="1" applyAlignment="1">
      <alignment horizontal="left" vertical="center" indent="1"/>
    </xf>
    <xf numFmtId="0" fontId="17" fillId="0" borderId="42" xfId="0" applyFont="1" applyFill="1" applyBorder="1" applyAlignment="1">
      <alignment horizontal="left" vertical="center" indent="1"/>
    </xf>
    <xf numFmtId="0" fontId="17" fillId="0" borderId="42" xfId="0" applyFont="1" applyFill="1" applyBorder="1"/>
    <xf numFmtId="0" fontId="17" fillId="0" borderId="43" xfId="0" applyFont="1" applyFill="1" applyBorder="1"/>
    <xf numFmtId="0" fontId="17" fillId="0" borderId="44" xfId="0" applyFont="1" applyFill="1" applyBorder="1" applyAlignment="1">
      <alignment horizontal="left" vertical="center" indent="1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Fill="1"/>
    <xf numFmtId="0" fontId="0" fillId="0" borderId="0" xfId="0" applyFont="1" applyFill="1"/>
    <xf numFmtId="0" fontId="13" fillId="0" borderId="34" xfId="0" applyFont="1" applyFill="1" applyBorder="1" applyAlignment="1">
      <alignment horizontal="left" vertical="center" indent="1"/>
    </xf>
    <xf numFmtId="0" fontId="13" fillId="0" borderId="33" xfId="0" applyFont="1" applyFill="1" applyBorder="1" applyAlignment="1">
      <alignment horizontal="left" vertical="center" indent="1"/>
    </xf>
    <xf numFmtId="0" fontId="17" fillId="0" borderId="0" xfId="0" applyFont="1" applyFill="1" applyAlignment="1">
      <alignment horizontal="right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7" xfId="0" applyFont="1" applyFill="1" applyBorder="1"/>
    <xf numFmtId="0" fontId="17" fillId="0" borderId="29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/>
    <xf numFmtId="0" fontId="17" fillId="0" borderId="30" xfId="0" applyFont="1" applyFill="1" applyBorder="1" applyAlignment="1">
      <alignment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right"/>
    </xf>
    <xf numFmtId="0" fontId="17" fillId="0" borderId="22" xfId="0" applyFont="1" applyFill="1" applyBorder="1" applyAlignment="1">
      <alignment vertical="center"/>
    </xf>
    <xf numFmtId="0" fontId="17" fillId="0" borderId="41" xfId="0" applyFont="1" applyFill="1" applyBorder="1" applyAlignment="1">
      <alignment vertical="center"/>
    </xf>
    <xf numFmtId="0" fontId="17" fillId="0" borderId="43" xfId="0" applyFont="1" applyFill="1" applyBorder="1" applyAlignment="1">
      <alignment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vertical="center"/>
    </xf>
    <xf numFmtId="0" fontId="17" fillId="0" borderId="17" xfId="0" applyFont="1" applyFill="1" applyBorder="1" applyAlignment="1">
      <alignment horizontal="center" vertical="center" textRotation="90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left" vertical="center" indent="4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/>
    <xf numFmtId="0" fontId="17" fillId="0" borderId="17" xfId="0" applyFont="1" applyFill="1" applyBorder="1" applyAlignment="1">
      <alignment horizontal="center" vertical="center" textRotation="90"/>
    </xf>
    <xf numFmtId="0" fontId="17" fillId="0" borderId="18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left" vertical="center" inden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0" borderId="15" xfId="0" applyNumberFormat="1" applyFont="1" applyBorder="1"/>
    <xf numFmtId="0" fontId="24" fillId="0" borderId="0" xfId="2" applyFill="1" applyBorder="1" applyAlignment="1">
      <alignment horizontal="left" vertical="top"/>
    </xf>
    <xf numFmtId="0" fontId="25" fillId="0" borderId="61" xfId="2" applyFont="1" applyFill="1" applyBorder="1" applyAlignment="1">
      <alignment horizontal="left" vertical="top" wrapText="1"/>
    </xf>
    <xf numFmtId="0" fontId="24" fillId="0" borderId="62" xfId="2" applyFill="1" applyBorder="1" applyAlignment="1">
      <alignment horizontal="left" wrapText="1"/>
    </xf>
    <xf numFmtId="0" fontId="24" fillId="0" borderId="63" xfId="2" applyFill="1" applyBorder="1" applyAlignment="1">
      <alignment horizontal="left" wrapText="1"/>
    </xf>
    <xf numFmtId="0" fontId="27" fillId="6" borderId="64" xfId="2" applyFont="1" applyFill="1" applyBorder="1" applyAlignment="1">
      <alignment horizontal="left" vertical="top" wrapText="1"/>
    </xf>
    <xf numFmtId="0" fontId="29" fillId="6" borderId="67" xfId="2" applyFont="1" applyFill="1" applyBorder="1" applyAlignment="1">
      <alignment horizontal="left" vertical="top" wrapText="1"/>
    </xf>
    <xf numFmtId="0" fontId="29" fillId="6" borderId="67" xfId="2" applyFont="1" applyFill="1" applyBorder="1" applyAlignment="1">
      <alignment horizontal="left" vertical="top" wrapText="1" indent="6"/>
    </xf>
    <xf numFmtId="164" fontId="31" fillId="6" borderId="67" xfId="2" applyNumberFormat="1" applyFont="1" applyFill="1" applyBorder="1" applyAlignment="1">
      <alignment horizontal="left" vertical="top" indent="5" shrinkToFit="1"/>
    </xf>
    <xf numFmtId="0" fontId="29" fillId="6" borderId="67" xfId="2" applyFont="1" applyFill="1" applyBorder="1" applyAlignment="1">
      <alignment horizontal="left" vertical="top" wrapText="1" indent="4"/>
    </xf>
    <xf numFmtId="0" fontId="32" fillId="0" borderId="67" xfId="2" applyFont="1" applyFill="1" applyBorder="1" applyAlignment="1">
      <alignment horizontal="left" vertical="top" wrapText="1"/>
    </xf>
    <xf numFmtId="0" fontId="24" fillId="0" borderId="67" xfId="2" applyFill="1" applyBorder="1" applyAlignment="1">
      <alignment horizontal="left" wrapText="1"/>
    </xf>
    <xf numFmtId="3" fontId="34" fillId="0" borderId="67" xfId="2" applyNumberFormat="1" applyFont="1" applyFill="1" applyBorder="1" applyAlignment="1">
      <alignment horizontal="right" vertical="top" shrinkToFit="1"/>
    </xf>
    <xf numFmtId="0" fontId="35" fillId="0" borderId="67" xfId="2" applyFont="1" applyFill="1" applyBorder="1" applyAlignment="1">
      <alignment horizontal="left" vertical="top" wrapText="1" indent="1"/>
    </xf>
    <xf numFmtId="1" fontId="34" fillId="0" borderId="67" xfId="2" applyNumberFormat="1" applyFont="1" applyFill="1" applyBorder="1" applyAlignment="1">
      <alignment horizontal="right" vertical="top" shrinkToFit="1"/>
    </xf>
    <xf numFmtId="0" fontId="24" fillId="6" borderId="67" xfId="2" applyFill="1" applyBorder="1" applyAlignment="1">
      <alignment horizontal="left" wrapText="1"/>
    </xf>
    <xf numFmtId="1" fontId="37" fillId="6" borderId="67" xfId="2" applyNumberFormat="1" applyFont="1" applyFill="1" applyBorder="1" applyAlignment="1">
      <alignment horizontal="right" vertical="top" shrinkToFit="1"/>
    </xf>
    <xf numFmtId="3" fontId="37" fillId="6" borderId="67" xfId="2" applyNumberFormat="1" applyFont="1" applyFill="1" applyBorder="1" applyAlignment="1">
      <alignment horizontal="right" vertical="top" shrinkToFit="1"/>
    </xf>
    <xf numFmtId="1" fontId="34" fillId="6" borderId="67" xfId="2" applyNumberFormat="1" applyFont="1" applyFill="1" applyBorder="1" applyAlignment="1">
      <alignment horizontal="right" vertical="top" shrinkToFit="1"/>
    </xf>
    <xf numFmtId="0" fontId="33" fillId="0" borderId="67" xfId="2" applyFont="1" applyFill="1" applyBorder="1" applyAlignment="1">
      <alignment horizontal="left" vertical="top" wrapText="1"/>
    </xf>
    <xf numFmtId="0" fontId="28" fillId="0" borderId="62" xfId="2" applyFont="1" applyFill="1" applyBorder="1" applyAlignment="1">
      <alignment horizontal="left" vertical="top" wrapText="1"/>
    </xf>
    <xf numFmtId="0" fontId="30" fillId="6" borderId="67" xfId="2" applyFont="1" applyFill="1" applyBorder="1" applyAlignment="1">
      <alignment horizontal="left" vertical="top" wrapText="1" indent="4"/>
    </xf>
    <xf numFmtId="0" fontId="29" fillId="6" borderId="67" xfId="2" applyFont="1" applyFill="1" applyBorder="1" applyAlignment="1">
      <alignment horizontal="center" vertical="top" wrapText="1"/>
    </xf>
    <xf numFmtId="0" fontId="17" fillId="0" borderId="20" xfId="0" applyFont="1" applyFill="1" applyBorder="1" applyAlignment="1">
      <alignment horizontal="center" vertical="center"/>
    </xf>
    <xf numFmtId="3" fontId="17" fillId="0" borderId="22" xfId="0" applyNumberFormat="1" applyFont="1" applyFill="1" applyBorder="1"/>
    <xf numFmtId="3" fontId="17" fillId="0" borderId="27" xfId="0" applyNumberFormat="1" applyFont="1" applyFill="1" applyBorder="1" applyAlignment="1">
      <alignment vertical="center"/>
    </xf>
    <xf numFmtId="3" fontId="17" fillId="0" borderId="31" xfId="0" applyNumberFormat="1" applyFont="1" applyFill="1" applyBorder="1" applyAlignment="1">
      <alignment vertical="center"/>
    </xf>
    <xf numFmtId="3" fontId="17" fillId="0" borderId="35" xfId="0" applyNumberFormat="1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vertical="center"/>
    </xf>
    <xf numFmtId="3" fontId="17" fillId="0" borderId="23" xfId="0" applyNumberFormat="1" applyFont="1" applyFill="1" applyBorder="1"/>
    <xf numFmtId="0" fontId="0" fillId="0" borderId="0" xfId="0" applyAlignment="1">
      <alignment horizontal="center"/>
    </xf>
    <xf numFmtId="0" fontId="28" fillId="0" borderId="62" xfId="2" applyFont="1" applyFill="1" applyBorder="1" applyAlignment="1">
      <alignment horizontal="left" vertical="top" wrapText="1"/>
    </xf>
    <xf numFmtId="0" fontId="38" fillId="0" borderId="62" xfId="2" applyFont="1" applyFill="1" applyBorder="1" applyAlignment="1">
      <alignment horizontal="left" vertical="top" wrapText="1"/>
    </xf>
    <xf numFmtId="0" fontId="39" fillId="0" borderId="0" xfId="2" applyFont="1" applyFill="1" applyBorder="1" applyAlignment="1">
      <alignment horizontal="right" vertical="top"/>
    </xf>
    <xf numFmtId="0" fontId="24" fillId="0" borderId="0" xfId="2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39" fillId="0" borderId="67" xfId="2" applyNumberFormat="1" applyFont="1" applyFill="1" applyBorder="1" applyAlignment="1">
      <alignment horizontal="right" vertical="top" shrinkToFit="1"/>
    </xf>
    <xf numFmtId="0" fontId="39" fillId="0" borderId="67" xfId="2" applyFont="1" applyFill="1" applyBorder="1" applyAlignment="1">
      <alignment horizontal="left" wrapText="1"/>
    </xf>
    <xf numFmtId="3" fontId="40" fillId="6" borderId="67" xfId="2" applyNumberFormat="1" applyFont="1" applyFill="1" applyBorder="1" applyAlignment="1">
      <alignment horizontal="right" vertical="top" shrinkToFit="1"/>
    </xf>
    <xf numFmtId="1" fontId="40" fillId="6" borderId="67" xfId="2" applyNumberFormat="1" applyFont="1" applyFill="1" applyBorder="1" applyAlignment="1">
      <alignment horizontal="right" vertical="top" shrinkToFit="1"/>
    </xf>
    <xf numFmtId="3" fontId="39" fillId="0" borderId="67" xfId="2" applyNumberFormat="1" applyFont="1" applyFill="1" applyBorder="1" applyAlignment="1">
      <alignment horizontal="left" wrapText="1"/>
    </xf>
    <xf numFmtId="0" fontId="41" fillId="6" borderId="67" xfId="2" applyFont="1" applyFill="1" applyBorder="1" applyAlignment="1">
      <alignment horizontal="center" vertical="top" wrapText="1"/>
    </xf>
    <xf numFmtId="164" fontId="40" fillId="6" borderId="67" xfId="2" applyNumberFormat="1" applyFont="1" applyFill="1" applyBorder="1" applyAlignment="1">
      <alignment horizontal="center" vertical="top" shrinkToFit="1"/>
    </xf>
    <xf numFmtId="0" fontId="42" fillId="0" borderId="67" xfId="2" applyFont="1" applyFill="1" applyBorder="1" applyAlignment="1">
      <alignment horizontal="left" vertical="top" wrapText="1"/>
    </xf>
    <xf numFmtId="0" fontId="43" fillId="6" borderId="67" xfId="2" applyFont="1" applyFill="1" applyBorder="1" applyAlignment="1">
      <alignment horizontal="left" vertical="top" wrapText="1"/>
    </xf>
    <xf numFmtId="0" fontId="41" fillId="0" borderId="67" xfId="2" applyFont="1" applyFill="1" applyBorder="1" applyAlignment="1">
      <alignment horizontal="left" vertical="top" wrapText="1"/>
    </xf>
    <xf numFmtId="0" fontId="17" fillId="0" borderId="20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7" fillId="0" borderId="16" xfId="0" applyFont="1" applyFill="1" applyBorder="1" applyAlignment="1">
      <alignment horizontal="center" vertical="center" textRotation="90"/>
    </xf>
    <xf numFmtId="0" fontId="17" fillId="0" borderId="20" xfId="0" applyFont="1" applyFill="1" applyBorder="1" applyAlignment="1">
      <alignment horizontal="center" vertical="center" textRotation="90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4" fillId="0" borderId="60" xfId="2" applyFill="1" applyBorder="1" applyAlignment="1">
      <alignment horizontal="left" wrapText="1"/>
    </xf>
    <xf numFmtId="0" fontId="27" fillId="0" borderId="62" xfId="2" applyFont="1" applyFill="1" applyBorder="1" applyAlignment="1">
      <alignment horizontal="left" vertical="top" wrapText="1"/>
    </xf>
    <xf numFmtId="0" fontId="28" fillId="0" borderId="62" xfId="2" applyFont="1" applyFill="1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24" fillId="0" borderId="0" xfId="2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9" fillId="2" borderId="47" xfId="0" applyFont="1" applyFill="1" applyBorder="1" applyAlignment="1">
      <alignment horizontal="center" vertical="top" wrapText="1"/>
    </xf>
    <xf numFmtId="0" fontId="19" fillId="2" borderId="12" xfId="0" applyFont="1" applyFill="1" applyBorder="1" applyAlignment="1">
      <alignment horizontal="center" vertical="top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9" fontId="19" fillId="5" borderId="48" xfId="1" applyFont="1" applyFill="1" applyBorder="1" applyAlignment="1">
      <alignment horizontal="center" vertical="top" wrapText="1"/>
    </xf>
    <xf numFmtId="9" fontId="15" fillId="0" borderId="13" xfId="1" applyFont="1" applyBorder="1" applyAlignment="1">
      <alignment horizontal="center" vertical="top" wrapText="1"/>
    </xf>
    <xf numFmtId="0" fontId="14" fillId="2" borderId="51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19" fillId="5" borderId="47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9" fillId="5" borderId="49" xfId="0" applyFont="1" applyFill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0" fillId="0" borderId="8" xfId="0" applyBorder="1" applyAlignment="1">
      <alignment horizontal="right"/>
    </xf>
    <xf numFmtId="0" fontId="17" fillId="0" borderId="0" xfId="0" applyFont="1" applyFill="1" applyAlignment="1">
      <alignment horizontal="right" vertical="center"/>
    </xf>
    <xf numFmtId="0" fontId="44" fillId="0" borderId="65" xfId="2" applyFont="1" applyFill="1" applyBorder="1" applyAlignment="1">
      <alignment horizontal="right" vertical="top" wrapText="1"/>
    </xf>
    <xf numFmtId="0" fontId="44" fillId="0" borderId="66" xfId="2" applyFont="1" applyFill="1" applyBorder="1" applyAlignment="1">
      <alignment horizontal="right" vertical="top" wrapText="1"/>
    </xf>
  </cellXfs>
  <cellStyles count="3">
    <cellStyle name="Normál" xfId="0" builtinId="0"/>
    <cellStyle name="Normál 2" xfId="2" xr:uid="{C682D55D-347E-42D8-B89A-D612398D2C03}"/>
    <cellStyle name="Százalék 2" xfId="1" xr:uid="{00753A2C-4155-44E1-8EF1-B747ADC94F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BA03-F0B1-4F42-AD9E-4CF580178A11}">
  <dimension ref="A1:H30"/>
  <sheetViews>
    <sheetView zoomScaleNormal="100" workbookViewId="0">
      <selection activeCell="I11" sqref="I11"/>
    </sheetView>
  </sheetViews>
  <sheetFormatPr defaultRowHeight="15" x14ac:dyDescent="0.25"/>
  <cols>
    <col min="1" max="1" width="7.42578125" style="13" customWidth="1"/>
    <col min="2" max="2" width="47.140625" style="13" customWidth="1"/>
    <col min="3" max="3" width="10.7109375" style="13" customWidth="1"/>
    <col min="4" max="4" width="13" style="13" customWidth="1"/>
    <col min="5" max="5" width="51.5703125" style="13" customWidth="1"/>
    <col min="6" max="6" width="12" style="13" customWidth="1"/>
    <col min="7" max="7" width="15.85546875" style="13" customWidth="1"/>
    <col min="8" max="8" width="0.85546875" style="13" hidden="1" customWidth="1"/>
    <col min="9" max="16384" width="9.140625" style="13"/>
  </cols>
  <sheetData>
    <row r="1" spans="1:8" ht="15" customHeight="1" x14ac:dyDescent="0.25">
      <c r="A1" s="263" t="s">
        <v>402</v>
      </c>
      <c r="B1" s="263"/>
      <c r="C1" s="263"/>
      <c r="D1" s="263"/>
      <c r="E1" s="263"/>
      <c r="F1" s="264" t="s">
        <v>403</v>
      </c>
      <c r="G1" s="264"/>
      <c r="H1" s="264"/>
    </row>
    <row r="2" spans="1:8" ht="15" customHeight="1" x14ac:dyDescent="0.25">
      <c r="A2" s="263" t="s">
        <v>333</v>
      </c>
      <c r="B2" s="263"/>
      <c r="C2" s="263"/>
      <c r="D2" s="263"/>
      <c r="E2" s="263"/>
      <c r="F2" s="265" t="s">
        <v>160</v>
      </c>
      <c r="G2" s="265"/>
      <c r="H2" s="265"/>
    </row>
    <row r="3" spans="1:8" x14ac:dyDescent="0.25">
      <c r="A3" s="85"/>
      <c r="B3" s="85"/>
      <c r="C3" s="85"/>
      <c r="D3" s="85"/>
      <c r="E3" s="85"/>
      <c r="F3" s="85"/>
      <c r="G3" s="85"/>
      <c r="H3" s="156"/>
    </row>
    <row r="4" spans="1:8" ht="15.75" thickBot="1" x14ac:dyDescent="0.3">
      <c r="A4" s="324" t="s">
        <v>285</v>
      </c>
      <c r="B4" s="324"/>
      <c r="C4" s="324"/>
      <c r="D4" s="324"/>
      <c r="E4" s="324"/>
      <c r="F4" s="324"/>
      <c r="G4" s="324"/>
      <c r="H4" s="156"/>
    </row>
    <row r="5" spans="1:8" ht="16.5" thickTop="1" thickBot="1" x14ac:dyDescent="0.3">
      <c r="A5" s="266" t="s">
        <v>0</v>
      </c>
      <c r="B5" s="268" t="s">
        <v>162</v>
      </c>
      <c r="C5" s="269"/>
      <c r="D5" s="269"/>
      <c r="E5" s="269" t="s">
        <v>163</v>
      </c>
      <c r="F5" s="269"/>
      <c r="G5" s="270"/>
      <c r="H5" s="156"/>
    </row>
    <row r="6" spans="1:8" ht="33" customHeight="1" thickBot="1" x14ac:dyDescent="0.3">
      <c r="A6" s="267"/>
      <c r="B6" s="157" t="s">
        <v>1</v>
      </c>
      <c r="C6" s="158" t="s">
        <v>164</v>
      </c>
      <c r="D6" s="158" t="s">
        <v>243</v>
      </c>
      <c r="E6" s="159" t="s">
        <v>1</v>
      </c>
      <c r="F6" s="158" t="s">
        <v>164</v>
      </c>
      <c r="G6" s="160" t="s">
        <v>243</v>
      </c>
      <c r="H6" s="156"/>
    </row>
    <row r="7" spans="1:8" ht="15.75" thickBot="1" x14ac:dyDescent="0.3">
      <c r="A7" s="235" t="s">
        <v>3</v>
      </c>
      <c r="B7" s="157" t="s">
        <v>4</v>
      </c>
      <c r="C7" s="159" t="s">
        <v>5</v>
      </c>
      <c r="D7" s="159" t="s">
        <v>6</v>
      </c>
      <c r="E7" s="159" t="s">
        <v>7</v>
      </c>
      <c r="F7" s="159" t="s">
        <v>8</v>
      </c>
      <c r="G7" s="161" t="s">
        <v>9</v>
      </c>
      <c r="H7" s="156"/>
    </row>
    <row r="8" spans="1:8" x14ac:dyDescent="0.25">
      <c r="A8" s="126" t="s">
        <v>131</v>
      </c>
      <c r="B8" s="127" t="s">
        <v>165</v>
      </c>
      <c r="C8" s="128" t="s">
        <v>166</v>
      </c>
      <c r="D8" s="129">
        <v>127599</v>
      </c>
      <c r="E8" s="128" t="s">
        <v>167</v>
      </c>
      <c r="F8" s="128" t="s">
        <v>168</v>
      </c>
      <c r="G8" s="237">
        <v>69400</v>
      </c>
      <c r="H8" s="156"/>
    </row>
    <row r="9" spans="1:8" x14ac:dyDescent="0.25">
      <c r="A9" s="131" t="s">
        <v>132</v>
      </c>
      <c r="B9" s="132" t="s">
        <v>33</v>
      </c>
      <c r="C9" s="133" t="s">
        <v>169</v>
      </c>
      <c r="D9" s="134">
        <v>38637</v>
      </c>
      <c r="E9" s="133" t="s">
        <v>170</v>
      </c>
      <c r="F9" s="133" t="s">
        <v>171</v>
      </c>
      <c r="G9" s="238">
        <v>13556</v>
      </c>
      <c r="H9" s="156"/>
    </row>
    <row r="10" spans="1:8" x14ac:dyDescent="0.25">
      <c r="A10" s="131" t="s">
        <v>133</v>
      </c>
      <c r="B10" s="132" t="s">
        <v>27</v>
      </c>
      <c r="C10" s="133" t="s">
        <v>172</v>
      </c>
      <c r="D10" s="134">
        <v>752</v>
      </c>
      <c r="E10" s="133" t="s">
        <v>173</v>
      </c>
      <c r="F10" s="133" t="s">
        <v>174</v>
      </c>
      <c r="G10" s="238">
        <v>36831</v>
      </c>
      <c r="H10" s="156"/>
    </row>
    <row r="11" spans="1:8" x14ac:dyDescent="0.25">
      <c r="A11" s="131" t="s">
        <v>134</v>
      </c>
      <c r="B11" s="132" t="s">
        <v>175</v>
      </c>
      <c r="C11" s="133" t="s">
        <v>176</v>
      </c>
      <c r="D11" s="134">
        <v>0</v>
      </c>
      <c r="E11" s="133" t="s">
        <v>127</v>
      </c>
      <c r="F11" s="133" t="s">
        <v>177</v>
      </c>
      <c r="G11" s="238">
        <v>4866</v>
      </c>
      <c r="H11" s="156"/>
    </row>
    <row r="12" spans="1:8" ht="15.75" thickBot="1" x14ac:dyDescent="0.3">
      <c r="A12" s="136" t="s">
        <v>135</v>
      </c>
      <c r="B12" s="137"/>
      <c r="C12" s="138"/>
      <c r="D12" s="139"/>
      <c r="E12" s="138" t="s">
        <v>178</v>
      </c>
      <c r="F12" s="138" t="s">
        <v>179</v>
      </c>
      <c r="G12" s="239">
        <v>57809</v>
      </c>
      <c r="H12" s="156"/>
    </row>
    <row r="13" spans="1:8" ht="15.75" thickBot="1" x14ac:dyDescent="0.3">
      <c r="A13" s="140" t="s">
        <v>136</v>
      </c>
      <c r="B13" s="141"/>
      <c r="C13" s="142"/>
      <c r="D13" s="143"/>
      <c r="E13" s="138" t="s">
        <v>178</v>
      </c>
      <c r="F13" s="138" t="s">
        <v>179</v>
      </c>
      <c r="G13" s="240">
        <v>3200</v>
      </c>
      <c r="H13" s="156"/>
    </row>
    <row r="14" spans="1:8" ht="31.5" customHeight="1" thickBot="1" x14ac:dyDescent="0.3">
      <c r="A14" s="235" t="s">
        <v>137</v>
      </c>
      <c r="B14" s="162" t="s">
        <v>180</v>
      </c>
      <c r="C14" s="146"/>
      <c r="D14" s="163">
        <f>SUM(D8:D12)</f>
        <v>166988</v>
      </c>
      <c r="E14" s="146" t="s">
        <v>181</v>
      </c>
      <c r="F14" s="146"/>
      <c r="G14" s="164">
        <f>SUM(G8:G13)</f>
        <v>185662</v>
      </c>
      <c r="H14" s="156"/>
    </row>
    <row r="15" spans="1:8" x14ac:dyDescent="0.25">
      <c r="A15" s="126" t="s">
        <v>138</v>
      </c>
      <c r="B15" s="127" t="s">
        <v>182</v>
      </c>
      <c r="C15" s="128" t="s">
        <v>183</v>
      </c>
      <c r="D15" s="129">
        <v>37880</v>
      </c>
      <c r="E15" s="145"/>
      <c r="F15" s="128"/>
      <c r="G15" s="130"/>
      <c r="H15" s="156"/>
    </row>
    <row r="16" spans="1:8" ht="15.75" thickBot="1" x14ac:dyDescent="0.3">
      <c r="A16" s="131" t="s">
        <v>139</v>
      </c>
      <c r="B16" s="132" t="s">
        <v>184</v>
      </c>
      <c r="C16" s="133" t="s">
        <v>287</v>
      </c>
      <c r="D16" s="134">
        <v>0</v>
      </c>
      <c r="E16" s="133" t="s">
        <v>185</v>
      </c>
      <c r="F16" s="133" t="s">
        <v>286</v>
      </c>
      <c r="G16" s="135">
        <v>3952</v>
      </c>
      <c r="H16" s="156"/>
    </row>
    <row r="17" spans="1:8" ht="16.5" thickBot="1" x14ac:dyDescent="0.3">
      <c r="A17" s="131" t="s">
        <v>140</v>
      </c>
      <c r="B17" s="175" t="s">
        <v>186</v>
      </c>
      <c r="C17" s="174" t="s">
        <v>187</v>
      </c>
      <c r="D17" s="236">
        <v>54771</v>
      </c>
      <c r="E17" s="174" t="s">
        <v>188</v>
      </c>
      <c r="F17" s="174" t="s">
        <v>189</v>
      </c>
      <c r="G17" s="236">
        <v>54771</v>
      </c>
      <c r="H17" s="156"/>
    </row>
    <row r="18" spans="1:8" ht="22.5" customHeight="1" thickBot="1" x14ac:dyDescent="0.3">
      <c r="A18" s="235" t="s">
        <v>141</v>
      </c>
      <c r="B18" s="162" t="s">
        <v>190</v>
      </c>
      <c r="C18" s="146" t="s">
        <v>191</v>
      </c>
      <c r="D18" s="163">
        <f>SUM(D15:D17)</f>
        <v>92651</v>
      </c>
      <c r="E18" s="146" t="s">
        <v>192</v>
      </c>
      <c r="F18" s="146"/>
      <c r="G18" s="164">
        <f>SUM(G15:G17)</f>
        <v>58723</v>
      </c>
      <c r="H18" s="156"/>
    </row>
    <row r="19" spans="1:8" ht="20.25" customHeight="1" thickBot="1" x14ac:dyDescent="0.3">
      <c r="A19" s="235" t="s">
        <v>209</v>
      </c>
      <c r="B19" s="162" t="s">
        <v>193</v>
      </c>
      <c r="C19" s="146"/>
      <c r="D19" s="163">
        <f>SUM(D14+D18)</f>
        <v>259639</v>
      </c>
      <c r="E19" s="146" t="s">
        <v>194</v>
      </c>
      <c r="F19" s="146"/>
      <c r="G19" s="164">
        <f>SUM(G14+G18)</f>
        <v>244385</v>
      </c>
      <c r="H19" s="156"/>
    </row>
    <row r="20" spans="1:8" ht="15.75" thickBot="1" x14ac:dyDescent="0.3">
      <c r="A20" s="235" t="s">
        <v>131</v>
      </c>
      <c r="B20" s="147"/>
      <c r="C20" s="148"/>
      <c r="D20" s="149"/>
      <c r="E20" s="150"/>
      <c r="F20" s="148"/>
      <c r="G20" s="151"/>
      <c r="H20" s="156"/>
    </row>
    <row r="21" spans="1:8" ht="21" customHeight="1" thickBot="1" x14ac:dyDescent="0.3">
      <c r="A21" s="235" t="s">
        <v>261</v>
      </c>
      <c r="B21" s="258" t="s">
        <v>195</v>
      </c>
      <c r="C21" s="259"/>
      <c r="D21" s="260"/>
      <c r="E21" s="261" t="s">
        <v>196</v>
      </c>
      <c r="F21" s="259"/>
      <c r="G21" s="262"/>
      <c r="H21" s="156"/>
    </row>
    <row r="22" spans="1:8" x14ac:dyDescent="0.25">
      <c r="A22" s="126" t="s">
        <v>263</v>
      </c>
      <c r="B22" s="127" t="s">
        <v>197</v>
      </c>
      <c r="C22" s="128" t="s">
        <v>198</v>
      </c>
      <c r="D22" s="129"/>
      <c r="E22" s="128" t="s">
        <v>199</v>
      </c>
      <c r="F22" s="128" t="s">
        <v>200</v>
      </c>
      <c r="G22" s="237">
        <v>89595</v>
      </c>
      <c r="H22" s="156"/>
    </row>
    <row r="23" spans="1:8" x14ac:dyDescent="0.25">
      <c r="A23" s="131" t="s">
        <v>212</v>
      </c>
      <c r="B23" s="132" t="s">
        <v>201</v>
      </c>
      <c r="C23" s="133" t="s">
        <v>202</v>
      </c>
      <c r="D23" s="134"/>
      <c r="E23" s="133" t="s">
        <v>203</v>
      </c>
      <c r="F23" s="133" t="s">
        <v>204</v>
      </c>
      <c r="G23" s="238">
        <v>60587</v>
      </c>
      <c r="H23" s="156"/>
    </row>
    <row r="24" spans="1:8" ht="15.75" thickBot="1" x14ac:dyDescent="0.3">
      <c r="A24" s="136" t="s">
        <v>215</v>
      </c>
      <c r="B24" s="152" t="s">
        <v>205</v>
      </c>
      <c r="C24" s="138" t="s">
        <v>206</v>
      </c>
      <c r="D24" s="139">
        <v>600</v>
      </c>
      <c r="E24" s="138" t="s">
        <v>207</v>
      </c>
      <c r="F24" s="138" t="s">
        <v>208</v>
      </c>
      <c r="G24" s="239">
        <v>1000</v>
      </c>
      <c r="H24" s="156"/>
    </row>
    <row r="25" spans="1:8" ht="15.75" thickBot="1" x14ac:dyDescent="0.3">
      <c r="A25" s="140" t="s">
        <v>218</v>
      </c>
      <c r="B25" s="153"/>
      <c r="C25" s="142"/>
      <c r="D25" s="143"/>
      <c r="E25" s="138" t="s">
        <v>207</v>
      </c>
      <c r="F25" s="138" t="s">
        <v>179</v>
      </c>
      <c r="G25" s="240">
        <v>29925</v>
      </c>
      <c r="H25" s="156"/>
    </row>
    <row r="26" spans="1:8" ht="21.75" customHeight="1" thickBot="1" x14ac:dyDescent="0.3">
      <c r="A26" s="235" t="s">
        <v>329</v>
      </c>
      <c r="B26" s="162" t="s">
        <v>210</v>
      </c>
      <c r="C26" s="146"/>
      <c r="D26" s="163">
        <f>SUM(D22:D24)</f>
        <v>600</v>
      </c>
      <c r="E26" s="146" t="s">
        <v>211</v>
      </c>
      <c r="F26" s="146"/>
      <c r="G26" s="241">
        <f>SUM(G22:G25)</f>
        <v>181107</v>
      </c>
      <c r="H26" s="156"/>
    </row>
    <row r="27" spans="1:8" ht="21.75" customHeight="1" thickBot="1" x14ac:dyDescent="0.3">
      <c r="A27" s="235" t="s">
        <v>330</v>
      </c>
      <c r="B27" s="162" t="s">
        <v>213</v>
      </c>
      <c r="C27" s="146"/>
      <c r="D27" s="163">
        <v>165253</v>
      </c>
      <c r="E27" s="146" t="s">
        <v>214</v>
      </c>
      <c r="F27" s="146"/>
      <c r="G27" s="165"/>
      <c r="H27" s="156"/>
    </row>
    <row r="28" spans="1:8" ht="21" customHeight="1" thickBot="1" x14ac:dyDescent="0.3">
      <c r="A28" s="235" t="s">
        <v>331</v>
      </c>
      <c r="B28" s="166" t="s">
        <v>216</v>
      </c>
      <c r="C28" s="167"/>
      <c r="D28" s="168">
        <f>SUM(D26:D27)</f>
        <v>165853</v>
      </c>
      <c r="E28" s="167" t="s">
        <v>217</v>
      </c>
      <c r="F28" s="167"/>
      <c r="G28" s="169">
        <f>SUM(G26:G27)</f>
        <v>181107</v>
      </c>
      <c r="H28" s="156"/>
    </row>
    <row r="29" spans="1:8" ht="21" customHeight="1" thickBot="1" x14ac:dyDescent="0.3">
      <c r="A29" s="154" t="s">
        <v>332</v>
      </c>
      <c r="B29" s="170" t="s">
        <v>219</v>
      </c>
      <c r="C29" s="170"/>
      <c r="D29" s="143">
        <f>SUM(D19+D28)</f>
        <v>425492</v>
      </c>
      <c r="E29" s="170" t="s">
        <v>220</v>
      </c>
      <c r="F29" s="170"/>
      <c r="G29" s="143">
        <f>SUM(G19+G28)</f>
        <v>425492</v>
      </c>
      <c r="H29" s="156"/>
    </row>
    <row r="30" spans="1:8" ht="15.75" thickTop="1" x14ac:dyDescent="0.25">
      <c r="A30" s="155"/>
      <c r="B30" s="155"/>
      <c r="C30" s="155"/>
      <c r="D30" s="155"/>
      <c r="E30" s="155"/>
      <c r="F30" s="155"/>
      <c r="G30" s="155"/>
    </row>
  </sheetData>
  <mergeCells count="10">
    <mergeCell ref="B21:D21"/>
    <mergeCell ref="E21:G21"/>
    <mergeCell ref="A1:E1"/>
    <mergeCell ref="F1:H1"/>
    <mergeCell ref="A2:E2"/>
    <mergeCell ref="F2:H2"/>
    <mergeCell ref="A4:G4"/>
    <mergeCell ref="A5:A6"/>
    <mergeCell ref="B5:D5"/>
    <mergeCell ref="E5:G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6"/>
  <sheetViews>
    <sheetView workbookViewId="0">
      <selection activeCell="R6" sqref="R6"/>
    </sheetView>
  </sheetViews>
  <sheetFormatPr defaultRowHeight="15" x14ac:dyDescent="0.25"/>
  <cols>
    <col min="1" max="1" width="5.5703125" customWidth="1"/>
    <col min="2" max="2" width="26.140625" customWidth="1"/>
    <col min="3" max="3" width="7" customWidth="1"/>
    <col min="4" max="4" width="6.7109375" customWidth="1"/>
    <col min="5" max="5" width="6.140625" customWidth="1"/>
    <col min="6" max="6" width="6.5703125" customWidth="1"/>
    <col min="7" max="7" width="6.7109375" customWidth="1"/>
    <col min="8" max="8" width="7" customWidth="1"/>
    <col min="9" max="9" width="7.5703125" customWidth="1"/>
    <col min="10" max="10" width="6.85546875" customWidth="1"/>
    <col min="11" max="11" width="8.140625" customWidth="1"/>
    <col min="12" max="12" width="8.85546875" customWidth="1"/>
    <col min="13" max="13" width="8.140625" customWidth="1"/>
    <col min="14" max="15" width="7.85546875" customWidth="1"/>
  </cols>
  <sheetData>
    <row r="1" spans="1:16" s="13" customFormat="1" x14ac:dyDescent="0.25">
      <c r="A1" s="287" t="s">
        <v>89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6" s="13" customFormat="1" x14ac:dyDescent="0.25">
      <c r="A2" s="287" t="s">
        <v>384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</row>
    <row r="3" spans="1:16" s="13" customFormat="1" x14ac:dyDescent="0.25">
      <c r="A3" s="287" t="s">
        <v>344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</row>
    <row r="4" spans="1:16" ht="20.25" customHeight="1" x14ac:dyDescent="0.25">
      <c r="A4" s="287" t="s">
        <v>421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</row>
    <row r="5" spans="1:16" x14ac:dyDescent="0.25">
      <c r="A5" s="22" t="s">
        <v>0</v>
      </c>
      <c r="B5" s="15" t="s">
        <v>39</v>
      </c>
      <c r="C5" s="209" t="s">
        <v>40</v>
      </c>
      <c r="D5" s="209" t="s">
        <v>41</v>
      </c>
      <c r="E5" s="209" t="s">
        <v>42</v>
      </c>
      <c r="F5" s="209" t="s">
        <v>43</v>
      </c>
      <c r="G5" s="209" t="s">
        <v>44</v>
      </c>
      <c r="H5" s="209" t="s">
        <v>45</v>
      </c>
      <c r="I5" s="209" t="s">
        <v>46</v>
      </c>
      <c r="J5" s="209" t="s">
        <v>47</v>
      </c>
      <c r="K5" s="209" t="s">
        <v>48</v>
      </c>
      <c r="L5" s="209" t="s">
        <v>49</v>
      </c>
      <c r="M5" s="209" t="s">
        <v>50</v>
      </c>
      <c r="N5" s="209" t="s">
        <v>51</v>
      </c>
      <c r="O5" s="209" t="s">
        <v>2</v>
      </c>
    </row>
    <row r="6" spans="1:16" x14ac:dyDescent="0.25">
      <c r="A6" s="15" t="s">
        <v>3</v>
      </c>
      <c r="B6" s="15" t="s">
        <v>4</v>
      </c>
      <c r="C6" s="209" t="s">
        <v>5</v>
      </c>
      <c r="D6" s="209" t="s">
        <v>6</v>
      </c>
      <c r="E6" s="209" t="s">
        <v>7</v>
      </c>
      <c r="F6" s="209" t="s">
        <v>8</v>
      </c>
      <c r="G6" s="209" t="s">
        <v>9</v>
      </c>
      <c r="H6" s="209" t="s">
        <v>10</v>
      </c>
      <c r="I6" s="209" t="s">
        <v>23</v>
      </c>
      <c r="J6" s="209" t="s">
        <v>52</v>
      </c>
      <c r="K6" s="209" t="s">
        <v>53</v>
      </c>
      <c r="L6" s="209" t="s">
        <v>54</v>
      </c>
      <c r="M6" s="209" t="s">
        <v>55</v>
      </c>
      <c r="N6" s="209" t="s">
        <v>56</v>
      </c>
      <c r="O6" s="209" t="s">
        <v>57</v>
      </c>
    </row>
    <row r="7" spans="1:16" x14ac:dyDescent="0.25">
      <c r="A7" s="15">
        <v>1</v>
      </c>
      <c r="B7" s="15" t="s">
        <v>58</v>
      </c>
      <c r="C7" s="210">
        <v>0</v>
      </c>
      <c r="D7" s="211">
        <v>194889</v>
      </c>
      <c r="E7" s="210">
        <v>193112</v>
      </c>
      <c r="F7" s="210">
        <v>203922</v>
      </c>
      <c r="G7" s="210">
        <v>200272</v>
      </c>
      <c r="H7" s="210">
        <v>196867</v>
      </c>
      <c r="I7" s="210">
        <v>192677</v>
      </c>
      <c r="J7" s="210">
        <v>101858</v>
      </c>
      <c r="K7" s="210">
        <v>98208</v>
      </c>
      <c r="L7" s="210">
        <v>110858</v>
      </c>
      <c r="M7" s="210">
        <v>106169</v>
      </c>
      <c r="N7" s="210">
        <v>74921</v>
      </c>
      <c r="O7" s="210">
        <v>0</v>
      </c>
    </row>
    <row r="8" spans="1:16" x14ac:dyDescent="0.25">
      <c r="A8" s="71">
        <v>2</v>
      </c>
      <c r="B8" s="21" t="s">
        <v>143</v>
      </c>
      <c r="C8" s="211">
        <v>10600</v>
      </c>
      <c r="D8" s="211">
        <v>10600</v>
      </c>
      <c r="E8" s="211">
        <v>10600</v>
      </c>
      <c r="F8" s="211">
        <v>10600</v>
      </c>
      <c r="G8" s="211">
        <v>10600</v>
      </c>
      <c r="H8" s="211">
        <v>10600</v>
      </c>
      <c r="I8" s="211">
        <v>10600</v>
      </c>
      <c r="J8" s="211">
        <v>10600</v>
      </c>
      <c r="K8" s="211">
        <v>10600</v>
      </c>
      <c r="L8" s="211">
        <v>10600</v>
      </c>
      <c r="M8" s="211">
        <v>10600</v>
      </c>
      <c r="N8" s="211">
        <v>10999</v>
      </c>
      <c r="O8" s="211">
        <f t="shared" ref="O8:O13" si="0">SUM(C8:N8)</f>
        <v>127599</v>
      </c>
    </row>
    <row r="9" spans="1:16" x14ac:dyDescent="0.25">
      <c r="A9" s="71">
        <v>3</v>
      </c>
      <c r="B9" s="21" t="s">
        <v>32</v>
      </c>
      <c r="C9" s="211">
        <v>0</v>
      </c>
      <c r="D9" s="211">
        <v>1500</v>
      </c>
      <c r="E9" s="211">
        <v>14000</v>
      </c>
      <c r="F9" s="211">
        <v>500</v>
      </c>
      <c r="G9" s="211">
        <v>0</v>
      </c>
      <c r="H9" s="211">
        <v>0</v>
      </c>
      <c r="I9" s="211">
        <v>0</v>
      </c>
      <c r="J9" s="211">
        <v>500</v>
      </c>
      <c r="K9" s="211">
        <v>17000</v>
      </c>
      <c r="L9" s="211">
        <v>1500</v>
      </c>
      <c r="M9" s="211">
        <v>0</v>
      </c>
      <c r="N9" s="211">
        <v>3637</v>
      </c>
      <c r="O9" s="211">
        <f t="shared" si="0"/>
        <v>38637</v>
      </c>
    </row>
    <row r="10" spans="1:16" x14ac:dyDescent="0.25">
      <c r="A10" s="71">
        <v>4</v>
      </c>
      <c r="B10" s="74" t="s">
        <v>27</v>
      </c>
      <c r="C10" s="211">
        <v>100</v>
      </c>
      <c r="D10" s="211">
        <v>100</v>
      </c>
      <c r="E10" s="211">
        <v>60</v>
      </c>
      <c r="F10" s="211">
        <v>100</v>
      </c>
      <c r="G10" s="211">
        <v>45</v>
      </c>
      <c r="H10" s="211">
        <v>60</v>
      </c>
      <c r="I10" s="211">
        <v>100</v>
      </c>
      <c r="J10" s="211">
        <v>100</v>
      </c>
      <c r="K10" s="211">
        <v>0</v>
      </c>
      <c r="L10" s="211">
        <v>0</v>
      </c>
      <c r="M10" s="211">
        <v>87</v>
      </c>
      <c r="N10" s="211">
        <v>0</v>
      </c>
      <c r="O10" s="211">
        <f t="shared" si="0"/>
        <v>752</v>
      </c>
    </row>
    <row r="11" spans="1:16" s="13" customFormat="1" x14ac:dyDescent="0.25">
      <c r="A11" s="71">
        <v>5</v>
      </c>
      <c r="B11" s="21" t="s">
        <v>413</v>
      </c>
      <c r="C11" s="211">
        <v>0</v>
      </c>
      <c r="D11" s="211">
        <v>0</v>
      </c>
      <c r="E11" s="211">
        <v>0</v>
      </c>
      <c r="F11" s="211">
        <v>0</v>
      </c>
      <c r="G11" s="211">
        <v>0</v>
      </c>
      <c r="H11" s="211">
        <v>0</v>
      </c>
      <c r="I11" s="211">
        <v>0</v>
      </c>
      <c r="J11" s="211">
        <v>0</v>
      </c>
      <c r="K11" s="211">
        <v>0</v>
      </c>
      <c r="L11" s="211">
        <v>0</v>
      </c>
      <c r="M11" s="211">
        <v>0</v>
      </c>
      <c r="N11" s="211">
        <v>0</v>
      </c>
      <c r="O11" s="211">
        <f t="shared" si="0"/>
        <v>0</v>
      </c>
    </row>
    <row r="12" spans="1:16" s="13" customFormat="1" x14ac:dyDescent="0.25">
      <c r="A12" s="71">
        <v>6</v>
      </c>
      <c r="B12" s="21" t="s">
        <v>115</v>
      </c>
      <c r="C12" s="211">
        <v>50</v>
      </c>
      <c r="D12" s="211">
        <v>100</v>
      </c>
      <c r="E12" s="211">
        <v>50</v>
      </c>
      <c r="F12" s="211">
        <v>50</v>
      </c>
      <c r="G12" s="211">
        <v>50</v>
      </c>
      <c r="H12" s="211">
        <v>50</v>
      </c>
      <c r="I12" s="211">
        <v>50</v>
      </c>
      <c r="J12" s="211">
        <v>50</v>
      </c>
      <c r="K12" s="211">
        <v>50</v>
      </c>
      <c r="L12" s="211">
        <v>0</v>
      </c>
      <c r="M12" s="211">
        <v>0</v>
      </c>
      <c r="N12" s="211">
        <v>100</v>
      </c>
      <c r="O12" s="211">
        <f t="shared" si="0"/>
        <v>600</v>
      </c>
    </row>
    <row r="13" spans="1:16" s="13" customFormat="1" x14ac:dyDescent="0.25">
      <c r="A13" s="71">
        <v>7</v>
      </c>
      <c r="B13" s="74" t="s">
        <v>116</v>
      </c>
      <c r="C13" s="211">
        <v>206254</v>
      </c>
      <c r="D13" s="211">
        <v>4515</v>
      </c>
      <c r="E13" s="211">
        <v>4515</v>
      </c>
      <c r="F13" s="211">
        <v>4515</v>
      </c>
      <c r="G13" s="211">
        <v>4515</v>
      </c>
      <c r="H13" s="211">
        <v>4515</v>
      </c>
      <c r="I13" s="211">
        <v>4515</v>
      </c>
      <c r="J13" s="211">
        <v>4515</v>
      </c>
      <c r="K13" s="211">
        <v>4515</v>
      </c>
      <c r="L13" s="211">
        <v>4515</v>
      </c>
      <c r="M13" s="211">
        <v>4515</v>
      </c>
      <c r="N13" s="211">
        <v>6500</v>
      </c>
      <c r="O13" s="212">
        <f t="shared" si="0"/>
        <v>257904</v>
      </c>
      <c r="P13" s="75"/>
    </row>
    <row r="14" spans="1:16" x14ac:dyDescent="0.25">
      <c r="A14" s="71">
        <v>8</v>
      </c>
      <c r="B14" s="16" t="s">
        <v>144</v>
      </c>
      <c r="C14" s="211">
        <f t="shared" ref="C14:O14" si="1">SUM(C7:C13)</f>
        <v>217004</v>
      </c>
      <c r="D14" s="211">
        <f t="shared" si="1"/>
        <v>211704</v>
      </c>
      <c r="E14" s="211">
        <f t="shared" si="1"/>
        <v>222337</v>
      </c>
      <c r="F14" s="211">
        <f t="shared" si="1"/>
        <v>219687</v>
      </c>
      <c r="G14" s="211">
        <f t="shared" si="1"/>
        <v>215482</v>
      </c>
      <c r="H14" s="211">
        <f t="shared" si="1"/>
        <v>212092</v>
      </c>
      <c r="I14" s="211">
        <f t="shared" si="1"/>
        <v>207942</v>
      </c>
      <c r="J14" s="211">
        <f t="shared" si="1"/>
        <v>117623</v>
      </c>
      <c r="K14" s="211">
        <f t="shared" si="1"/>
        <v>130373</v>
      </c>
      <c r="L14" s="211">
        <f t="shared" si="1"/>
        <v>127473</v>
      </c>
      <c r="M14" s="211">
        <f t="shared" si="1"/>
        <v>121371</v>
      </c>
      <c r="N14" s="211">
        <f t="shared" si="1"/>
        <v>96157</v>
      </c>
      <c r="O14" s="211">
        <f t="shared" si="1"/>
        <v>425492</v>
      </c>
    </row>
    <row r="15" spans="1:16" x14ac:dyDescent="0.25">
      <c r="A15" s="71">
        <v>9</v>
      </c>
      <c r="B15" s="21" t="s">
        <v>28</v>
      </c>
      <c r="C15" s="211">
        <v>5700</v>
      </c>
      <c r="D15" s="211">
        <v>5700</v>
      </c>
      <c r="E15" s="211">
        <v>5700</v>
      </c>
      <c r="F15" s="211">
        <v>5700</v>
      </c>
      <c r="G15" s="211">
        <v>5700</v>
      </c>
      <c r="H15" s="211">
        <v>5700</v>
      </c>
      <c r="I15" s="211">
        <v>5700</v>
      </c>
      <c r="J15" s="211">
        <v>5700</v>
      </c>
      <c r="K15" s="211">
        <v>5700</v>
      </c>
      <c r="L15" s="211">
        <v>5700</v>
      </c>
      <c r="M15" s="211">
        <v>5700</v>
      </c>
      <c r="N15" s="211">
        <v>6700</v>
      </c>
      <c r="O15" s="211">
        <f>SUM(C15:N15)</f>
        <v>69400</v>
      </c>
    </row>
    <row r="16" spans="1:16" x14ac:dyDescent="0.25">
      <c r="A16" s="71">
        <v>10</v>
      </c>
      <c r="B16" s="21" t="s">
        <v>29</v>
      </c>
      <c r="C16" s="211">
        <v>1100</v>
      </c>
      <c r="D16" s="211">
        <v>1100</v>
      </c>
      <c r="E16" s="211">
        <v>1100</v>
      </c>
      <c r="F16" s="211">
        <v>1100</v>
      </c>
      <c r="G16" s="211">
        <v>1100</v>
      </c>
      <c r="H16" s="211">
        <v>1100</v>
      </c>
      <c r="I16" s="211">
        <v>1100</v>
      </c>
      <c r="J16" s="211">
        <v>1100</v>
      </c>
      <c r="K16" s="211">
        <v>1100</v>
      </c>
      <c r="L16" s="211">
        <v>1100</v>
      </c>
      <c r="M16" s="211">
        <v>1108</v>
      </c>
      <c r="N16" s="211">
        <v>1448</v>
      </c>
      <c r="O16" s="211">
        <f t="shared" ref="O16:O24" si="2">SUM(C16:N16)</f>
        <v>13556</v>
      </c>
    </row>
    <row r="17" spans="1:15" x14ac:dyDescent="0.25">
      <c r="A17" s="71">
        <v>11</v>
      </c>
      <c r="B17" s="21" t="s">
        <v>30</v>
      </c>
      <c r="C17" s="211">
        <v>1500</v>
      </c>
      <c r="D17" s="211">
        <v>1977</v>
      </c>
      <c r="E17" s="211">
        <v>1800</v>
      </c>
      <c r="F17" s="211">
        <v>2800</v>
      </c>
      <c r="G17" s="211">
        <v>2000</v>
      </c>
      <c r="H17" s="211">
        <v>2800</v>
      </c>
      <c r="I17" s="211">
        <v>2800</v>
      </c>
      <c r="J17" s="211">
        <v>2800</v>
      </c>
      <c r="K17" s="211">
        <v>2900</v>
      </c>
      <c r="L17" s="211">
        <v>4729</v>
      </c>
      <c r="M17" s="211">
        <v>2800</v>
      </c>
      <c r="N17" s="211">
        <v>7925</v>
      </c>
      <c r="O17" s="211">
        <f t="shared" si="2"/>
        <v>36831</v>
      </c>
    </row>
    <row r="18" spans="1:15" x14ac:dyDescent="0.25">
      <c r="A18" s="71">
        <v>12</v>
      </c>
      <c r="B18" s="12" t="s">
        <v>127</v>
      </c>
      <c r="C18" s="211">
        <v>400</v>
      </c>
      <c r="D18" s="211">
        <v>400</v>
      </c>
      <c r="E18" s="211">
        <v>400</v>
      </c>
      <c r="F18" s="211">
        <v>400</v>
      </c>
      <c r="G18" s="211">
        <v>400</v>
      </c>
      <c r="H18" s="211">
        <v>400</v>
      </c>
      <c r="I18" s="211">
        <v>400</v>
      </c>
      <c r="J18" s="211">
        <v>400</v>
      </c>
      <c r="K18" s="211">
        <v>400</v>
      </c>
      <c r="L18" s="211">
        <v>360</v>
      </c>
      <c r="M18" s="211">
        <v>300</v>
      </c>
      <c r="N18" s="211">
        <v>606</v>
      </c>
      <c r="O18" s="211">
        <f t="shared" si="2"/>
        <v>4866</v>
      </c>
    </row>
    <row r="19" spans="1:15" s="13" customFormat="1" x14ac:dyDescent="0.25">
      <c r="A19" s="71">
        <v>13</v>
      </c>
      <c r="B19" s="12" t="s">
        <v>129</v>
      </c>
      <c r="C19" s="211">
        <v>4900</v>
      </c>
      <c r="D19" s="211">
        <v>4900</v>
      </c>
      <c r="E19" s="211">
        <v>4900</v>
      </c>
      <c r="F19" s="211">
        <v>4900</v>
      </c>
      <c r="G19" s="211">
        <v>4900</v>
      </c>
      <c r="H19" s="211">
        <v>4900</v>
      </c>
      <c r="I19" s="211">
        <v>4900</v>
      </c>
      <c r="J19" s="211">
        <v>4900</v>
      </c>
      <c r="K19" s="211">
        <v>4900</v>
      </c>
      <c r="L19" s="211">
        <v>4900</v>
      </c>
      <c r="M19" s="211">
        <v>4900</v>
      </c>
      <c r="N19" s="211">
        <v>3909</v>
      </c>
      <c r="O19" s="211">
        <f t="shared" si="2"/>
        <v>57809</v>
      </c>
    </row>
    <row r="20" spans="1:15" s="13" customFormat="1" x14ac:dyDescent="0.25">
      <c r="A20" s="71">
        <v>14</v>
      </c>
      <c r="B20" s="32" t="s">
        <v>76</v>
      </c>
      <c r="C20" s="211">
        <v>0</v>
      </c>
      <c r="D20" s="211">
        <v>0</v>
      </c>
      <c r="E20" s="211">
        <v>0</v>
      </c>
      <c r="F20" s="211">
        <v>0</v>
      </c>
      <c r="G20" s="211">
        <v>0</v>
      </c>
      <c r="H20" s="211">
        <v>0</v>
      </c>
      <c r="I20" s="211">
        <v>86669</v>
      </c>
      <c r="J20" s="211">
        <v>0</v>
      </c>
      <c r="K20" s="211">
        <v>0</v>
      </c>
      <c r="L20" s="211">
        <v>0</v>
      </c>
      <c r="M20" s="211">
        <v>0</v>
      </c>
      <c r="N20" s="211">
        <v>2926</v>
      </c>
      <c r="O20" s="211">
        <f t="shared" si="2"/>
        <v>89595</v>
      </c>
    </row>
    <row r="21" spans="1:15" x14ac:dyDescent="0.25">
      <c r="A21" s="71">
        <v>15</v>
      </c>
      <c r="B21" s="12" t="s">
        <v>75</v>
      </c>
      <c r="C21" s="211">
        <v>0</v>
      </c>
      <c r="D21" s="211">
        <v>0</v>
      </c>
      <c r="E21" s="211">
        <v>0</v>
      </c>
      <c r="F21" s="211">
        <v>0</v>
      </c>
      <c r="G21" s="211">
        <v>0</v>
      </c>
      <c r="H21" s="211">
        <v>0</v>
      </c>
      <c r="I21" s="211">
        <v>0</v>
      </c>
      <c r="J21" s="211">
        <v>0</v>
      </c>
      <c r="K21" s="211">
        <v>0</v>
      </c>
      <c r="L21" s="211">
        <v>0</v>
      </c>
      <c r="M21" s="211">
        <v>17927</v>
      </c>
      <c r="N21" s="211">
        <v>42660</v>
      </c>
      <c r="O21" s="211">
        <f t="shared" si="2"/>
        <v>60587</v>
      </c>
    </row>
    <row r="22" spans="1:15" s="13" customFormat="1" x14ac:dyDescent="0.25">
      <c r="A22" s="71">
        <v>16</v>
      </c>
      <c r="B22" s="12" t="s">
        <v>81</v>
      </c>
      <c r="C22" s="211">
        <v>0</v>
      </c>
      <c r="D22" s="211">
        <v>0</v>
      </c>
      <c r="E22" s="211">
        <v>0</v>
      </c>
      <c r="F22" s="211">
        <v>0</v>
      </c>
      <c r="G22" s="211">
        <v>0</v>
      </c>
      <c r="H22" s="211">
        <v>0</v>
      </c>
      <c r="I22" s="211">
        <v>0</v>
      </c>
      <c r="J22" s="211">
        <v>0</v>
      </c>
      <c r="K22" s="211">
        <v>0</v>
      </c>
      <c r="L22" s="211">
        <v>0</v>
      </c>
      <c r="M22" s="211">
        <v>0</v>
      </c>
      <c r="N22" s="211">
        <v>1000</v>
      </c>
      <c r="O22" s="211">
        <f t="shared" si="2"/>
        <v>1000</v>
      </c>
    </row>
    <row r="23" spans="1:15" s="13" customFormat="1" x14ac:dyDescent="0.25">
      <c r="A23" s="71">
        <v>17</v>
      </c>
      <c r="B23" s="12" t="s">
        <v>16</v>
      </c>
      <c r="C23" s="211">
        <v>0</v>
      </c>
      <c r="D23" s="211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1">
        <v>0</v>
      </c>
      <c r="L23" s="211">
        <v>0</v>
      </c>
      <c r="M23" s="211">
        <v>9200</v>
      </c>
      <c r="N23" s="211">
        <v>23925</v>
      </c>
      <c r="O23" s="211">
        <f t="shared" si="2"/>
        <v>33125</v>
      </c>
    </row>
    <row r="24" spans="1:15" s="13" customFormat="1" x14ac:dyDescent="0.25">
      <c r="A24" s="71">
        <v>18</v>
      </c>
      <c r="B24" s="12" t="s">
        <v>154</v>
      </c>
      <c r="C24" s="211">
        <v>8515</v>
      </c>
      <c r="D24" s="211">
        <v>4515</v>
      </c>
      <c r="E24" s="211">
        <v>4515</v>
      </c>
      <c r="F24" s="211">
        <v>4515</v>
      </c>
      <c r="G24" s="211">
        <v>4515</v>
      </c>
      <c r="H24" s="211">
        <v>4515</v>
      </c>
      <c r="I24" s="211">
        <v>4515</v>
      </c>
      <c r="J24" s="211">
        <v>4515</v>
      </c>
      <c r="K24" s="211">
        <v>4515</v>
      </c>
      <c r="L24" s="211">
        <v>4515</v>
      </c>
      <c r="M24" s="211">
        <v>4515</v>
      </c>
      <c r="N24" s="211">
        <v>5058</v>
      </c>
      <c r="O24" s="211">
        <f t="shared" si="2"/>
        <v>58723</v>
      </c>
    </row>
    <row r="25" spans="1:15" x14ac:dyDescent="0.25">
      <c r="A25" s="71">
        <v>190</v>
      </c>
      <c r="B25" s="16" t="s">
        <v>145</v>
      </c>
      <c r="C25" s="211">
        <f t="shared" ref="C25:M25" si="3">SUM(C15:C24)</f>
        <v>22115</v>
      </c>
      <c r="D25" s="211">
        <f t="shared" si="3"/>
        <v>18592</v>
      </c>
      <c r="E25" s="211">
        <f t="shared" si="3"/>
        <v>18415</v>
      </c>
      <c r="F25" s="211">
        <f t="shared" si="3"/>
        <v>19415</v>
      </c>
      <c r="G25" s="211">
        <f t="shared" si="3"/>
        <v>18615</v>
      </c>
      <c r="H25" s="211">
        <f t="shared" si="3"/>
        <v>19415</v>
      </c>
      <c r="I25" s="211">
        <f t="shared" si="3"/>
        <v>106084</v>
      </c>
      <c r="J25" s="211">
        <f t="shared" si="3"/>
        <v>19415</v>
      </c>
      <c r="K25" s="211">
        <f t="shared" si="3"/>
        <v>19515</v>
      </c>
      <c r="L25" s="211">
        <f t="shared" si="3"/>
        <v>21304</v>
      </c>
      <c r="M25" s="211">
        <f t="shared" si="3"/>
        <v>46450</v>
      </c>
      <c r="N25" s="211">
        <f>SUM(N15:N24)</f>
        <v>96157</v>
      </c>
      <c r="O25" s="211">
        <f t="shared" ref="O25" si="4">SUM(C25+D25+E25+F25+G25+H25+I25+J25+K25+L25+M25+N25)</f>
        <v>425492</v>
      </c>
    </row>
    <row r="26" spans="1:15" x14ac:dyDescent="0.25">
      <c r="A26" s="71">
        <v>20</v>
      </c>
      <c r="B26" s="17" t="s">
        <v>19</v>
      </c>
      <c r="C26" s="211">
        <f t="shared" ref="C26:N26" si="5">C14-C25</f>
        <v>194889</v>
      </c>
      <c r="D26" s="211">
        <f t="shared" si="5"/>
        <v>193112</v>
      </c>
      <c r="E26" s="211">
        <f t="shared" si="5"/>
        <v>203922</v>
      </c>
      <c r="F26" s="211">
        <f t="shared" si="5"/>
        <v>200272</v>
      </c>
      <c r="G26" s="211">
        <f t="shared" si="5"/>
        <v>196867</v>
      </c>
      <c r="H26" s="211">
        <f t="shared" si="5"/>
        <v>192677</v>
      </c>
      <c r="I26" s="211">
        <f t="shared" si="5"/>
        <v>101858</v>
      </c>
      <c r="J26" s="211">
        <f t="shared" si="5"/>
        <v>98208</v>
      </c>
      <c r="K26" s="211">
        <f t="shared" si="5"/>
        <v>110858</v>
      </c>
      <c r="L26" s="211">
        <f t="shared" si="5"/>
        <v>106169</v>
      </c>
      <c r="M26" s="211">
        <f t="shared" si="5"/>
        <v>74921</v>
      </c>
      <c r="N26" s="211">
        <f t="shared" si="5"/>
        <v>0</v>
      </c>
      <c r="O26" s="211">
        <v>0</v>
      </c>
    </row>
  </sheetData>
  <mergeCells count="4">
    <mergeCell ref="A1:O1"/>
    <mergeCell ref="A2:O2"/>
    <mergeCell ref="A3:O3"/>
    <mergeCell ref="A4:O4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8"/>
  <sheetViews>
    <sheetView topLeftCell="A4" workbookViewId="0">
      <selection activeCell="G21" sqref="G21"/>
    </sheetView>
  </sheetViews>
  <sheetFormatPr defaultRowHeight="15" x14ac:dyDescent="0.25"/>
  <cols>
    <col min="1" max="1" width="8.7109375" style="13" customWidth="1"/>
    <col min="2" max="2" width="88.5703125" style="13" customWidth="1"/>
    <col min="3" max="3" width="26.7109375" style="13" customWidth="1"/>
    <col min="4" max="16384" width="9.140625" style="13"/>
  </cols>
  <sheetData>
    <row r="1" spans="1:5" ht="15.75" x14ac:dyDescent="0.25">
      <c r="A1" s="297" t="s">
        <v>221</v>
      </c>
      <c r="B1" s="297"/>
      <c r="C1" s="176" t="s">
        <v>382</v>
      </c>
      <c r="D1" s="85"/>
      <c r="E1" s="85"/>
    </row>
    <row r="2" spans="1:5" x14ac:dyDescent="0.25">
      <c r="A2" s="296" t="s">
        <v>222</v>
      </c>
      <c r="B2" s="296"/>
      <c r="C2" s="176" t="s">
        <v>160</v>
      </c>
      <c r="D2" s="85"/>
      <c r="E2" s="85"/>
    </row>
    <row r="3" spans="1:5" x14ac:dyDescent="0.25">
      <c r="A3" s="296" t="s">
        <v>223</v>
      </c>
      <c r="B3" s="296"/>
      <c r="C3" s="172"/>
      <c r="D3" s="85"/>
      <c r="E3" s="85"/>
    </row>
    <row r="4" spans="1:5" x14ac:dyDescent="0.25">
      <c r="A4" s="296" t="s">
        <v>224</v>
      </c>
      <c r="B4" s="296"/>
      <c r="C4" s="172"/>
      <c r="D4" s="85"/>
      <c r="E4" s="85"/>
    </row>
    <row r="5" spans="1:5" x14ac:dyDescent="0.25">
      <c r="A5" s="172"/>
      <c r="B5" s="172"/>
      <c r="C5" s="172"/>
      <c r="D5" s="85"/>
      <c r="E5" s="85"/>
    </row>
    <row r="6" spans="1:5" x14ac:dyDescent="0.25">
      <c r="A6" s="172"/>
      <c r="B6" s="172"/>
      <c r="C6" s="172"/>
      <c r="D6" s="85"/>
      <c r="E6" s="85"/>
    </row>
    <row r="7" spans="1:5" x14ac:dyDescent="0.25">
      <c r="A7" s="172"/>
      <c r="B7" s="172"/>
      <c r="C7" s="172"/>
      <c r="D7" s="85"/>
      <c r="E7" s="85"/>
    </row>
    <row r="8" spans="1:5" ht="15.75" thickBot="1" x14ac:dyDescent="0.3">
      <c r="A8" s="324" t="s">
        <v>285</v>
      </c>
      <c r="B8" s="324"/>
      <c r="C8" s="324"/>
      <c r="D8" s="85"/>
      <c r="E8" s="85"/>
    </row>
    <row r="9" spans="1:5" ht="30" customHeight="1" thickTop="1" thickBot="1" x14ac:dyDescent="0.3">
      <c r="A9" s="192" t="s">
        <v>0</v>
      </c>
      <c r="B9" s="193" t="s">
        <v>225</v>
      </c>
      <c r="C9" s="194" t="s">
        <v>243</v>
      </c>
      <c r="D9" s="85"/>
      <c r="E9" s="85"/>
    </row>
    <row r="10" spans="1:5" ht="15.75" thickBot="1" x14ac:dyDescent="0.3">
      <c r="A10" s="157">
        <v>1</v>
      </c>
      <c r="B10" s="159">
        <v>2</v>
      </c>
      <c r="C10" s="161">
        <v>3</v>
      </c>
      <c r="D10" s="85"/>
      <c r="E10" s="85"/>
    </row>
    <row r="11" spans="1:5" x14ac:dyDescent="0.25">
      <c r="A11" s="177" t="s">
        <v>131</v>
      </c>
      <c r="B11" s="145" t="s">
        <v>226</v>
      </c>
      <c r="C11" s="178">
        <v>35714</v>
      </c>
      <c r="D11" s="85"/>
      <c r="E11" s="85"/>
    </row>
    <row r="12" spans="1:5" ht="30" x14ac:dyDescent="0.25">
      <c r="A12" s="179" t="s">
        <v>132</v>
      </c>
      <c r="B12" s="180" t="s">
        <v>227</v>
      </c>
      <c r="C12" s="181">
        <v>0</v>
      </c>
      <c r="D12" s="85"/>
      <c r="E12" s="85"/>
    </row>
    <row r="13" spans="1:5" x14ac:dyDescent="0.25">
      <c r="A13" s="179" t="s">
        <v>133</v>
      </c>
      <c r="B13" s="182" t="s">
        <v>228</v>
      </c>
      <c r="C13" s="181">
        <v>0</v>
      </c>
      <c r="D13" s="85"/>
      <c r="E13" s="85"/>
    </row>
    <row r="14" spans="1:5" ht="30" x14ac:dyDescent="0.25">
      <c r="A14" s="179" t="s">
        <v>134</v>
      </c>
      <c r="B14" s="180" t="s">
        <v>229</v>
      </c>
      <c r="C14" s="181">
        <v>0</v>
      </c>
      <c r="D14" s="85"/>
      <c r="E14" s="85"/>
    </row>
    <row r="15" spans="1:5" x14ac:dyDescent="0.25">
      <c r="A15" s="179" t="s">
        <v>135</v>
      </c>
      <c r="B15" s="182" t="s">
        <v>230</v>
      </c>
      <c r="C15" s="181">
        <v>0</v>
      </c>
      <c r="D15" s="85"/>
      <c r="E15" s="85"/>
    </row>
    <row r="16" spans="1:5" ht="15.75" thickBot="1" x14ac:dyDescent="0.3">
      <c r="A16" s="183" t="s">
        <v>136</v>
      </c>
      <c r="B16" s="184" t="s">
        <v>231</v>
      </c>
      <c r="C16" s="181">
        <v>0</v>
      </c>
      <c r="D16" s="85"/>
      <c r="E16" s="85"/>
    </row>
    <row r="17" spans="1:5" ht="15.75" thickBot="1" x14ac:dyDescent="0.3">
      <c r="A17" s="190" t="s">
        <v>232</v>
      </c>
      <c r="B17" s="195"/>
      <c r="C17" s="169">
        <f>SUM(C11:C16)</f>
        <v>35714</v>
      </c>
      <c r="D17" s="85"/>
      <c r="E17" s="85"/>
    </row>
    <row r="18" spans="1:5" ht="15.75" thickTop="1" x14ac:dyDescent="0.25">
      <c r="A18" s="172"/>
      <c r="B18" s="172"/>
      <c r="C18" s="172"/>
      <c r="D18" s="85"/>
      <c r="E18" s="85"/>
    </row>
    <row r="19" spans="1:5" ht="15" customHeight="1" x14ac:dyDescent="0.25">
      <c r="A19" s="185" t="s">
        <v>233</v>
      </c>
      <c r="B19" s="186"/>
      <c r="C19" s="186"/>
      <c r="E19" s="85"/>
    </row>
    <row r="20" spans="1:5" ht="15" customHeight="1" x14ac:dyDescent="0.25">
      <c r="A20" s="187"/>
      <c r="B20" s="186"/>
      <c r="C20" s="186"/>
      <c r="E20" s="85"/>
    </row>
    <row r="21" spans="1:5" ht="15" customHeight="1" x14ac:dyDescent="0.25">
      <c r="A21" s="187"/>
      <c r="B21" s="186"/>
      <c r="C21" s="186"/>
      <c r="E21" s="85"/>
    </row>
    <row r="22" spans="1:5" ht="15" customHeight="1" x14ac:dyDescent="0.25">
      <c r="A22" s="187"/>
      <c r="B22" s="186"/>
      <c r="C22" s="186"/>
      <c r="E22" s="85"/>
    </row>
    <row r="23" spans="1:5" x14ac:dyDescent="0.25">
      <c r="A23" s="173"/>
      <c r="B23" s="173"/>
      <c r="C23" s="173"/>
    </row>
    <row r="24" spans="1:5" ht="15.75" x14ac:dyDescent="0.25">
      <c r="A24" s="297" t="s">
        <v>234</v>
      </c>
      <c r="B24" s="297"/>
      <c r="C24" s="188" t="s">
        <v>383</v>
      </c>
    </row>
    <row r="25" spans="1:5" x14ac:dyDescent="0.25">
      <c r="A25" s="296" t="s">
        <v>235</v>
      </c>
      <c r="B25" s="296"/>
      <c r="C25" s="188" t="s">
        <v>160</v>
      </c>
    </row>
    <row r="26" spans="1:5" x14ac:dyDescent="0.25">
      <c r="A26" s="296" t="s">
        <v>236</v>
      </c>
      <c r="B26" s="296"/>
      <c r="C26" s="172"/>
    </row>
    <row r="27" spans="1:5" x14ac:dyDescent="0.25">
      <c r="A27" s="172"/>
      <c r="B27" s="172"/>
      <c r="C27" s="172"/>
    </row>
    <row r="28" spans="1:5" x14ac:dyDescent="0.25">
      <c r="A28" s="172"/>
      <c r="B28" s="172"/>
      <c r="C28" s="172"/>
    </row>
    <row r="29" spans="1:5" x14ac:dyDescent="0.25">
      <c r="A29" s="296" t="s">
        <v>337</v>
      </c>
      <c r="B29" s="296"/>
      <c r="C29" s="172"/>
    </row>
    <row r="30" spans="1:5" x14ac:dyDescent="0.25">
      <c r="A30" s="172"/>
      <c r="B30" s="172"/>
      <c r="C30" s="172"/>
    </row>
    <row r="31" spans="1:5" ht="15.75" thickBot="1" x14ac:dyDescent="0.3">
      <c r="A31" s="172"/>
      <c r="B31" s="172"/>
      <c r="C31" s="245" t="s">
        <v>285</v>
      </c>
    </row>
    <row r="32" spans="1:5" ht="26.25" thickTop="1" thickBot="1" x14ac:dyDescent="0.3">
      <c r="A32" s="196" t="s">
        <v>0</v>
      </c>
      <c r="B32" s="193" t="s">
        <v>237</v>
      </c>
      <c r="C32" s="197" t="s">
        <v>238</v>
      </c>
    </row>
    <row r="33" spans="1:3" ht="15.75" thickBot="1" x14ac:dyDescent="0.3">
      <c r="A33" s="157">
        <v>1</v>
      </c>
      <c r="B33" s="159">
        <v>2</v>
      </c>
      <c r="C33" s="161">
        <v>3</v>
      </c>
    </row>
    <row r="34" spans="1:3" ht="15.75" thickBot="1" x14ac:dyDescent="0.3">
      <c r="A34" s="157" t="s">
        <v>131</v>
      </c>
      <c r="B34" s="189" t="s">
        <v>239</v>
      </c>
      <c r="C34" s="165"/>
    </row>
    <row r="35" spans="1:3" ht="15.75" thickBot="1" x14ac:dyDescent="0.3">
      <c r="A35" s="157" t="s">
        <v>132</v>
      </c>
      <c r="B35" s="189"/>
      <c r="C35" s="165"/>
    </row>
    <row r="36" spans="1:3" ht="15.75" thickBot="1" x14ac:dyDescent="0.3">
      <c r="A36" s="157" t="s">
        <v>133</v>
      </c>
      <c r="B36" s="189"/>
      <c r="C36" s="165"/>
    </row>
    <row r="37" spans="1:3" ht="15.75" thickBot="1" x14ac:dyDescent="0.3">
      <c r="A37" s="190"/>
      <c r="B37" s="195" t="s">
        <v>240</v>
      </c>
      <c r="C37" s="191"/>
    </row>
    <row r="38" spans="1:3" ht="15.75" thickTop="1" x14ac:dyDescent="0.25"/>
  </sheetData>
  <mergeCells count="9">
    <mergeCell ref="A25:B25"/>
    <mergeCell ref="A26:B26"/>
    <mergeCell ref="A29:B29"/>
    <mergeCell ref="A1:B1"/>
    <mergeCell ref="A2:B2"/>
    <mergeCell ref="A3:B3"/>
    <mergeCell ref="A4:B4"/>
    <mergeCell ref="A8:C8"/>
    <mergeCell ref="A24:B2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3"/>
  <sheetViews>
    <sheetView topLeftCell="A13" workbookViewId="0">
      <selection activeCell="M25" sqref="M25"/>
    </sheetView>
  </sheetViews>
  <sheetFormatPr defaultRowHeight="15" x14ac:dyDescent="0.25"/>
  <cols>
    <col min="1" max="1" width="9.140625" style="25"/>
    <col min="2" max="2" width="54.140625" style="95" customWidth="1"/>
    <col min="3" max="3" width="9.28515625" style="13" customWidth="1"/>
    <col min="4" max="4" width="11.5703125" style="13" customWidth="1"/>
    <col min="5" max="5" width="11" style="13" customWidth="1"/>
    <col min="6" max="6" width="11.42578125" style="13" customWidth="1"/>
    <col min="7" max="7" width="12.28515625" style="13" customWidth="1"/>
    <col min="8" max="9" width="9.140625" style="13"/>
    <col min="10" max="10" width="8.7109375" style="13" customWidth="1"/>
    <col min="11" max="16384" width="9.140625" style="13"/>
  </cols>
  <sheetData>
    <row r="1" spans="1:7" ht="15.75" x14ac:dyDescent="0.25">
      <c r="A1" s="298" t="s">
        <v>221</v>
      </c>
      <c r="B1" s="298"/>
      <c r="C1" s="298"/>
      <c r="D1" s="298"/>
      <c r="E1" s="298"/>
      <c r="F1" s="298"/>
      <c r="G1" s="298"/>
    </row>
    <row r="2" spans="1:7" x14ac:dyDescent="0.25">
      <c r="A2" s="299" t="s">
        <v>241</v>
      </c>
      <c r="B2" s="299"/>
      <c r="C2" s="299"/>
      <c r="D2" s="299"/>
      <c r="E2" s="299"/>
      <c r="F2" s="299"/>
      <c r="G2" s="299"/>
    </row>
    <row r="3" spans="1:7" x14ac:dyDescent="0.25">
      <c r="A3" s="86"/>
      <c r="B3" s="86"/>
      <c r="C3" s="86"/>
      <c r="D3" s="86"/>
      <c r="E3" s="86"/>
      <c r="F3" s="86"/>
      <c r="G3" s="86"/>
    </row>
    <row r="4" spans="1:7" x14ac:dyDescent="0.25">
      <c r="A4" s="89"/>
      <c r="B4" s="90"/>
      <c r="C4" s="91"/>
      <c r="D4" s="91"/>
      <c r="E4" s="91"/>
      <c r="F4" s="91"/>
      <c r="G4" s="91"/>
    </row>
    <row r="5" spans="1:7" x14ac:dyDescent="0.25">
      <c r="A5" s="300" t="s">
        <v>381</v>
      </c>
      <c r="B5" s="300"/>
      <c r="C5" s="300"/>
      <c r="D5" s="300"/>
      <c r="E5" s="300"/>
      <c r="F5" s="300"/>
      <c r="G5" s="300"/>
    </row>
    <row r="6" spans="1:7" x14ac:dyDescent="0.25">
      <c r="A6" s="300" t="s">
        <v>242</v>
      </c>
      <c r="B6" s="300"/>
      <c r="C6" s="300"/>
      <c r="D6" s="300"/>
      <c r="E6" s="300"/>
      <c r="F6" s="300"/>
      <c r="G6" s="300"/>
    </row>
    <row r="7" spans="1:7" x14ac:dyDescent="0.25">
      <c r="A7" s="89"/>
      <c r="B7" s="90"/>
      <c r="C7" s="85"/>
      <c r="D7" s="85"/>
      <c r="E7" s="85"/>
      <c r="F7" s="85"/>
      <c r="G7" s="85"/>
    </row>
    <row r="8" spans="1:7" x14ac:dyDescent="0.25">
      <c r="A8" s="299" t="s">
        <v>39</v>
      </c>
      <c r="B8" s="299"/>
      <c r="C8" s="92"/>
      <c r="D8" s="92"/>
      <c r="E8" s="92"/>
      <c r="F8" s="92"/>
      <c r="G8" s="92"/>
    </row>
    <row r="9" spans="1:7" ht="15.75" thickBot="1" x14ac:dyDescent="0.3">
      <c r="A9" s="89"/>
      <c r="B9" s="90"/>
      <c r="C9" s="85"/>
      <c r="D9" s="85"/>
      <c r="E9" s="85"/>
      <c r="F9" s="85"/>
      <c r="G9" s="85" t="s">
        <v>285</v>
      </c>
    </row>
    <row r="10" spans="1:7" s="93" customFormat="1" ht="44.25" thickTop="1" thickBot="1" x14ac:dyDescent="0.3">
      <c r="A10" s="204" t="s">
        <v>0</v>
      </c>
      <c r="B10" s="193" t="s">
        <v>225</v>
      </c>
      <c r="C10" s="205" t="s">
        <v>164</v>
      </c>
      <c r="D10" s="205" t="s">
        <v>243</v>
      </c>
      <c r="E10" s="205" t="s">
        <v>244</v>
      </c>
      <c r="F10" s="197" t="s">
        <v>338</v>
      </c>
      <c r="G10" s="197" t="s">
        <v>380</v>
      </c>
    </row>
    <row r="11" spans="1:7" s="94" customFormat="1" ht="15.75" thickBot="1" x14ac:dyDescent="0.3">
      <c r="A11" s="157" t="s">
        <v>3</v>
      </c>
      <c r="B11" s="159" t="s">
        <v>4</v>
      </c>
      <c r="C11" s="159" t="s">
        <v>5</v>
      </c>
      <c r="D11" s="159" t="s">
        <v>6</v>
      </c>
      <c r="E11" s="159" t="s">
        <v>7</v>
      </c>
      <c r="F11" s="159" t="s">
        <v>8</v>
      </c>
      <c r="G11" s="161" t="s">
        <v>9</v>
      </c>
    </row>
    <row r="12" spans="1:7" s="93" customFormat="1" ht="15.75" thickBot="1" x14ac:dyDescent="0.3">
      <c r="A12" s="157" t="s">
        <v>131</v>
      </c>
      <c r="B12" s="146" t="s">
        <v>245</v>
      </c>
      <c r="C12" s="146" t="s">
        <v>166</v>
      </c>
      <c r="D12" s="163">
        <v>127599</v>
      </c>
      <c r="E12" s="163">
        <v>118000</v>
      </c>
      <c r="F12" s="163">
        <v>120000</v>
      </c>
      <c r="G12" s="163">
        <v>122000</v>
      </c>
    </row>
    <row r="13" spans="1:7" ht="15.75" thickBot="1" x14ac:dyDescent="0.3">
      <c r="A13" s="157" t="s">
        <v>132</v>
      </c>
      <c r="B13" s="146" t="s">
        <v>246</v>
      </c>
      <c r="C13" s="146" t="s">
        <v>247</v>
      </c>
      <c r="D13" s="163">
        <v>110136</v>
      </c>
      <c r="E13" s="163">
        <v>110000</v>
      </c>
      <c r="F13" s="163">
        <v>110000</v>
      </c>
      <c r="G13" s="164">
        <v>110000</v>
      </c>
    </row>
    <row r="14" spans="1:7" s="93" customFormat="1" ht="15.75" thickBot="1" x14ac:dyDescent="0.3">
      <c r="A14" s="157" t="s">
        <v>133</v>
      </c>
      <c r="B14" s="146" t="s">
        <v>248</v>
      </c>
      <c r="C14" s="146" t="s">
        <v>198</v>
      </c>
      <c r="D14" s="163">
        <v>0</v>
      </c>
      <c r="E14" s="163">
        <v>0</v>
      </c>
      <c r="F14" s="163">
        <v>0</v>
      </c>
      <c r="G14" s="164">
        <v>0</v>
      </c>
    </row>
    <row r="15" spans="1:7" s="93" customFormat="1" ht="15.75" thickBot="1" x14ac:dyDescent="0.3">
      <c r="A15" s="157" t="s">
        <v>134</v>
      </c>
      <c r="B15" s="146" t="s">
        <v>249</v>
      </c>
      <c r="C15" s="146" t="s">
        <v>169</v>
      </c>
      <c r="D15" s="163">
        <f t="shared" ref="D15:G15" si="0">SUM(D16+D19+D20+D21+D22)</f>
        <v>38637</v>
      </c>
      <c r="E15" s="163">
        <f t="shared" si="0"/>
        <v>39500</v>
      </c>
      <c r="F15" s="163">
        <f t="shared" si="0"/>
        <v>39500</v>
      </c>
      <c r="G15" s="163">
        <f t="shared" si="0"/>
        <v>39500</v>
      </c>
    </row>
    <row r="16" spans="1:7" ht="15.75" thickBot="1" x14ac:dyDescent="0.3">
      <c r="A16" s="157" t="s">
        <v>135</v>
      </c>
      <c r="B16" s="128" t="s">
        <v>121</v>
      </c>
      <c r="C16" s="128" t="s">
        <v>250</v>
      </c>
      <c r="D16" s="129">
        <f>SUM(D17+D18)</f>
        <v>8182</v>
      </c>
      <c r="E16" s="129">
        <f>SUM(E17+E18)</f>
        <v>8300</v>
      </c>
      <c r="F16" s="129">
        <f>SUM(F17+F18)</f>
        <v>8300</v>
      </c>
      <c r="G16" s="129">
        <f>SUM(G17+G18)</f>
        <v>8300</v>
      </c>
    </row>
    <row r="17" spans="1:7" ht="15.75" thickBot="1" x14ac:dyDescent="0.3">
      <c r="A17" s="157" t="s">
        <v>136</v>
      </c>
      <c r="B17" s="133" t="s">
        <v>251</v>
      </c>
      <c r="C17" s="128" t="s">
        <v>250</v>
      </c>
      <c r="D17" s="134">
        <v>4124</v>
      </c>
      <c r="E17" s="134">
        <v>4200</v>
      </c>
      <c r="F17" s="134">
        <v>4200</v>
      </c>
      <c r="G17" s="134">
        <v>4200</v>
      </c>
    </row>
    <row r="18" spans="1:7" ht="15.75" thickBot="1" x14ac:dyDescent="0.3">
      <c r="A18" s="157" t="s">
        <v>137</v>
      </c>
      <c r="B18" s="198" t="s">
        <v>252</v>
      </c>
      <c r="C18" s="128" t="s">
        <v>250</v>
      </c>
      <c r="D18" s="134">
        <v>4058</v>
      </c>
      <c r="E18" s="134">
        <v>4100</v>
      </c>
      <c r="F18" s="134">
        <v>4100</v>
      </c>
      <c r="G18" s="134">
        <v>4100</v>
      </c>
    </row>
    <row r="19" spans="1:7" ht="15.75" thickBot="1" x14ac:dyDescent="0.3">
      <c r="A19" s="157" t="s">
        <v>138</v>
      </c>
      <c r="B19" s="133" t="s">
        <v>253</v>
      </c>
      <c r="C19" s="133" t="s">
        <v>254</v>
      </c>
      <c r="D19" s="134">
        <v>27532</v>
      </c>
      <c r="E19" s="134">
        <v>28200</v>
      </c>
      <c r="F19" s="134">
        <v>28200</v>
      </c>
      <c r="G19" s="134">
        <v>28200</v>
      </c>
    </row>
    <row r="20" spans="1:7" ht="15.75" thickBot="1" x14ac:dyDescent="0.3">
      <c r="A20" s="157" t="s">
        <v>139</v>
      </c>
      <c r="B20" s="133" t="s">
        <v>255</v>
      </c>
      <c r="C20" s="133" t="s">
        <v>256</v>
      </c>
      <c r="D20" s="134">
        <v>2853</v>
      </c>
      <c r="E20" s="134">
        <v>2900</v>
      </c>
      <c r="F20" s="134">
        <v>2900</v>
      </c>
      <c r="G20" s="134">
        <v>2900</v>
      </c>
    </row>
    <row r="21" spans="1:7" ht="15.75" thickBot="1" x14ac:dyDescent="0.3">
      <c r="A21" s="157" t="s">
        <v>140</v>
      </c>
      <c r="B21" s="133" t="s">
        <v>91</v>
      </c>
      <c r="C21" s="133" t="s">
        <v>257</v>
      </c>
      <c r="D21" s="134">
        <v>0</v>
      </c>
      <c r="E21" s="134">
        <v>0</v>
      </c>
      <c r="F21" s="134">
        <v>0</v>
      </c>
      <c r="G21" s="134">
        <v>0</v>
      </c>
    </row>
    <row r="22" spans="1:7" ht="15.75" thickBot="1" x14ac:dyDescent="0.3">
      <c r="A22" s="157" t="s">
        <v>141</v>
      </c>
      <c r="B22" s="138" t="s">
        <v>124</v>
      </c>
      <c r="C22" s="138" t="s">
        <v>257</v>
      </c>
      <c r="D22" s="139">
        <v>70</v>
      </c>
      <c r="E22" s="139">
        <v>100</v>
      </c>
      <c r="F22" s="139">
        <v>100</v>
      </c>
      <c r="G22" s="139">
        <v>100</v>
      </c>
    </row>
    <row r="23" spans="1:7" s="93" customFormat="1" ht="15.75" thickBot="1" x14ac:dyDescent="0.3">
      <c r="A23" s="157" t="s">
        <v>209</v>
      </c>
      <c r="B23" s="146" t="s">
        <v>258</v>
      </c>
      <c r="C23" s="146" t="s">
        <v>172</v>
      </c>
      <c r="D23" s="163">
        <v>752</v>
      </c>
      <c r="E23" s="163">
        <v>1000</v>
      </c>
      <c r="F23" s="163">
        <v>1000</v>
      </c>
      <c r="G23" s="164">
        <v>1000</v>
      </c>
    </row>
    <row r="24" spans="1:7" s="93" customFormat="1" ht="15.75" thickBot="1" x14ac:dyDescent="0.3">
      <c r="A24" s="157" t="s">
        <v>259</v>
      </c>
      <c r="B24" s="146" t="s">
        <v>260</v>
      </c>
      <c r="C24" s="146" t="s">
        <v>202</v>
      </c>
      <c r="D24" s="163">
        <v>600</v>
      </c>
      <c r="E24" s="163">
        <v>500</v>
      </c>
      <c r="F24" s="163">
        <v>500</v>
      </c>
      <c r="G24" s="164">
        <v>500</v>
      </c>
    </row>
    <row r="25" spans="1:7" s="93" customFormat="1" ht="15.75" thickBot="1" x14ac:dyDescent="0.3">
      <c r="A25" s="157" t="s">
        <v>261</v>
      </c>
      <c r="B25" s="146" t="s">
        <v>262</v>
      </c>
      <c r="C25" s="146" t="s">
        <v>176</v>
      </c>
      <c r="D25" s="163">
        <v>0</v>
      </c>
      <c r="E25" s="163">
        <v>0</v>
      </c>
      <c r="F25" s="163">
        <v>0</v>
      </c>
      <c r="G25" s="163">
        <v>0</v>
      </c>
    </row>
    <row r="26" spans="1:7" s="93" customFormat="1" ht="15.75" thickBot="1" x14ac:dyDescent="0.3">
      <c r="A26" s="157" t="s">
        <v>263</v>
      </c>
      <c r="B26" s="146" t="s">
        <v>264</v>
      </c>
      <c r="C26" s="146" t="s">
        <v>206</v>
      </c>
      <c r="D26" s="163">
        <v>0</v>
      </c>
      <c r="E26" s="163">
        <v>0</v>
      </c>
      <c r="F26" s="163">
        <v>0</v>
      </c>
      <c r="G26" s="163">
        <v>0</v>
      </c>
    </row>
    <row r="27" spans="1:7" s="93" customFormat="1" ht="15.75" thickBot="1" x14ac:dyDescent="0.3">
      <c r="A27" s="157" t="s">
        <v>212</v>
      </c>
      <c r="B27" s="206" t="s">
        <v>265</v>
      </c>
      <c r="C27" s="146" t="s">
        <v>266</v>
      </c>
      <c r="D27" s="163">
        <f>SUM(D12+D14+D15+D23+D24+D25+D26)</f>
        <v>167588</v>
      </c>
      <c r="E27" s="163">
        <f t="shared" ref="E27:G27" si="1">SUM(E12+E14+E15+E23+E24+E25+E26)</f>
        <v>159000</v>
      </c>
      <c r="F27" s="163">
        <f t="shared" si="1"/>
        <v>161000</v>
      </c>
      <c r="G27" s="163">
        <f t="shared" si="1"/>
        <v>163000</v>
      </c>
    </row>
    <row r="28" spans="1:7" s="93" customFormat="1" ht="15.75" thickBot="1" x14ac:dyDescent="0.3">
      <c r="A28" s="157" t="s">
        <v>215</v>
      </c>
      <c r="B28" s="146" t="s">
        <v>267</v>
      </c>
      <c r="C28" s="146" t="s">
        <v>268</v>
      </c>
      <c r="D28" s="163">
        <v>257904</v>
      </c>
      <c r="E28" s="163">
        <v>106825</v>
      </c>
      <c r="F28" s="163">
        <v>104900</v>
      </c>
      <c r="G28" s="163">
        <v>103000</v>
      </c>
    </row>
    <row r="29" spans="1:7" s="93" customFormat="1" ht="15.75" thickBot="1" x14ac:dyDescent="0.3">
      <c r="A29" s="157" t="s">
        <v>218</v>
      </c>
      <c r="B29" s="167" t="s">
        <v>269</v>
      </c>
      <c r="C29" s="167" t="s">
        <v>270</v>
      </c>
      <c r="D29" s="168">
        <f>SUM(D27+D28)</f>
        <v>425492</v>
      </c>
      <c r="E29" s="168">
        <f t="shared" ref="E29:G29" si="2">SUM(E27+E28)</f>
        <v>265825</v>
      </c>
      <c r="F29" s="168">
        <f t="shared" si="2"/>
        <v>265900</v>
      </c>
      <c r="G29" s="168">
        <f t="shared" si="2"/>
        <v>266000</v>
      </c>
    </row>
    <row r="30" spans="1:7" x14ac:dyDescent="0.25">
      <c r="A30" s="207"/>
      <c r="B30" s="208"/>
      <c r="C30" s="173"/>
      <c r="D30" s="173"/>
      <c r="E30" s="173"/>
      <c r="F30" s="173"/>
      <c r="G30" s="173"/>
    </row>
    <row r="31" spans="1:7" ht="18" customHeight="1" x14ac:dyDescent="0.25">
      <c r="A31" s="296" t="s">
        <v>271</v>
      </c>
      <c r="B31" s="296"/>
      <c r="C31" s="172"/>
      <c r="D31" s="172"/>
      <c r="E31" s="172"/>
      <c r="F31" s="172"/>
      <c r="G31" s="172"/>
    </row>
    <row r="32" spans="1:7" hidden="1" x14ac:dyDescent="0.25">
      <c r="A32" s="199"/>
      <c r="B32" s="200"/>
      <c r="C32" s="172"/>
      <c r="D32" s="172"/>
      <c r="E32" s="172"/>
      <c r="F32" s="172"/>
      <c r="G32" s="172"/>
    </row>
    <row r="33" spans="1:7" ht="15.75" thickBot="1" x14ac:dyDescent="0.3">
      <c r="A33" s="199"/>
      <c r="B33" s="200"/>
      <c r="C33" s="172"/>
      <c r="D33" s="172"/>
      <c r="E33" s="172"/>
      <c r="F33" s="172"/>
      <c r="G33" s="245" t="s">
        <v>285</v>
      </c>
    </row>
    <row r="34" spans="1:7" s="94" customFormat="1" ht="60" customHeight="1" thickTop="1" thickBot="1" x14ac:dyDescent="0.3">
      <c r="A34" s="196" t="s">
        <v>272</v>
      </c>
      <c r="B34" s="193" t="s">
        <v>273</v>
      </c>
      <c r="C34" s="205" t="s">
        <v>164</v>
      </c>
      <c r="D34" s="205" t="s">
        <v>243</v>
      </c>
      <c r="E34" s="205" t="s">
        <v>244</v>
      </c>
      <c r="F34" s="197" t="s">
        <v>338</v>
      </c>
      <c r="G34" s="197" t="s">
        <v>380</v>
      </c>
    </row>
    <row r="35" spans="1:7" s="94" customFormat="1" ht="15.75" thickBot="1" x14ac:dyDescent="0.3">
      <c r="A35" s="157" t="s">
        <v>3</v>
      </c>
      <c r="B35" s="159" t="s">
        <v>4</v>
      </c>
      <c r="C35" s="159" t="s">
        <v>5</v>
      </c>
      <c r="D35" s="159" t="s">
        <v>6</v>
      </c>
      <c r="E35" s="159" t="s">
        <v>7</v>
      </c>
      <c r="F35" s="159" t="s">
        <v>8</v>
      </c>
      <c r="G35" s="161" t="s">
        <v>9</v>
      </c>
    </row>
    <row r="36" spans="1:7" ht="15.75" thickBot="1" x14ac:dyDescent="0.3">
      <c r="A36" s="157" t="s">
        <v>131</v>
      </c>
      <c r="B36" s="146" t="s">
        <v>274</v>
      </c>
      <c r="C36" s="146" t="s">
        <v>275</v>
      </c>
      <c r="D36" s="163">
        <f>SUM(D37:D42)</f>
        <v>185662</v>
      </c>
      <c r="E36" s="163">
        <f t="shared" ref="E36:G36" si="3">SUM(E37:E42)</f>
        <v>182900</v>
      </c>
      <c r="F36" s="163">
        <f t="shared" si="3"/>
        <v>182975</v>
      </c>
      <c r="G36" s="163">
        <f t="shared" si="3"/>
        <v>183075</v>
      </c>
    </row>
    <row r="37" spans="1:7" x14ac:dyDescent="0.25">
      <c r="A37" s="177" t="s">
        <v>132</v>
      </c>
      <c r="B37" s="128" t="s">
        <v>167</v>
      </c>
      <c r="C37" s="128" t="s">
        <v>168</v>
      </c>
      <c r="D37" s="129">
        <v>69400</v>
      </c>
      <c r="E37" s="129">
        <v>68900</v>
      </c>
      <c r="F37" s="129">
        <v>68900</v>
      </c>
      <c r="G37" s="129">
        <v>68900</v>
      </c>
    </row>
    <row r="38" spans="1:7" x14ac:dyDescent="0.25">
      <c r="A38" s="179" t="s">
        <v>133</v>
      </c>
      <c r="B38" s="133" t="s">
        <v>276</v>
      </c>
      <c r="C38" s="133" t="s">
        <v>171</v>
      </c>
      <c r="D38" s="134">
        <v>13556</v>
      </c>
      <c r="E38" s="134">
        <v>12000</v>
      </c>
      <c r="F38" s="134">
        <v>12000</v>
      </c>
      <c r="G38" s="134">
        <v>12000</v>
      </c>
    </row>
    <row r="39" spans="1:7" x14ac:dyDescent="0.25">
      <c r="A39" s="179" t="s">
        <v>134</v>
      </c>
      <c r="B39" s="133" t="s">
        <v>173</v>
      </c>
      <c r="C39" s="133" t="s">
        <v>174</v>
      </c>
      <c r="D39" s="134">
        <v>36831</v>
      </c>
      <c r="E39" s="134">
        <v>36000</v>
      </c>
      <c r="F39" s="134">
        <v>36000</v>
      </c>
      <c r="G39" s="134">
        <v>36000</v>
      </c>
    </row>
    <row r="40" spans="1:7" x14ac:dyDescent="0.25">
      <c r="A40" s="179" t="s">
        <v>135</v>
      </c>
      <c r="B40" s="133" t="s">
        <v>127</v>
      </c>
      <c r="C40" s="133" t="s">
        <v>177</v>
      </c>
      <c r="D40" s="134">
        <v>4866</v>
      </c>
      <c r="E40" s="134">
        <v>4800</v>
      </c>
      <c r="F40" s="134">
        <v>4875</v>
      </c>
      <c r="G40" s="134">
        <v>4975</v>
      </c>
    </row>
    <row r="41" spans="1:7" ht="15.75" thickBot="1" x14ac:dyDescent="0.3">
      <c r="A41" s="183" t="s">
        <v>136</v>
      </c>
      <c r="B41" s="138" t="s">
        <v>178</v>
      </c>
      <c r="C41" s="138" t="s">
        <v>179</v>
      </c>
      <c r="D41" s="139">
        <v>57809</v>
      </c>
      <c r="E41" s="139">
        <v>58000</v>
      </c>
      <c r="F41" s="139">
        <v>58000</v>
      </c>
      <c r="G41" s="139">
        <v>58000</v>
      </c>
    </row>
    <row r="42" spans="1:7" ht="15.75" thickBot="1" x14ac:dyDescent="0.3">
      <c r="A42" s="201" t="s">
        <v>137</v>
      </c>
      <c r="B42" s="138" t="s">
        <v>414</v>
      </c>
      <c r="C42" s="138" t="s">
        <v>179</v>
      </c>
      <c r="D42" s="143">
        <v>3200</v>
      </c>
      <c r="E42" s="143">
        <v>3200</v>
      </c>
      <c r="F42" s="143">
        <v>3200</v>
      </c>
      <c r="G42" s="143">
        <v>3200</v>
      </c>
    </row>
    <row r="43" spans="1:7" ht="15.75" thickBot="1" x14ac:dyDescent="0.3">
      <c r="A43" s="157" t="s">
        <v>138</v>
      </c>
      <c r="B43" s="146" t="s">
        <v>277</v>
      </c>
      <c r="C43" s="146" t="s">
        <v>278</v>
      </c>
      <c r="D43" s="163">
        <f>SUM(D44:D47)</f>
        <v>181107</v>
      </c>
      <c r="E43" s="163">
        <f t="shared" ref="E43:G43" si="4">SUM(E44:E47)</f>
        <v>23925</v>
      </c>
      <c r="F43" s="163">
        <f t="shared" si="4"/>
        <v>23925</v>
      </c>
      <c r="G43" s="163">
        <f t="shared" si="4"/>
        <v>23925</v>
      </c>
    </row>
    <row r="44" spans="1:7" ht="15.75" thickBot="1" x14ac:dyDescent="0.3">
      <c r="A44" s="177" t="s">
        <v>139</v>
      </c>
      <c r="B44" s="128" t="s">
        <v>199</v>
      </c>
      <c r="C44" s="128" t="s">
        <v>200</v>
      </c>
      <c r="D44" s="129">
        <v>89595</v>
      </c>
      <c r="E44" s="163">
        <v>0</v>
      </c>
      <c r="F44" s="163">
        <v>0</v>
      </c>
      <c r="G44" s="163">
        <v>0</v>
      </c>
    </row>
    <row r="45" spans="1:7" ht="15.75" thickBot="1" x14ac:dyDescent="0.3">
      <c r="A45" s="179" t="s">
        <v>140</v>
      </c>
      <c r="B45" s="133" t="s">
        <v>203</v>
      </c>
      <c r="C45" s="133" t="s">
        <v>204</v>
      </c>
      <c r="D45" s="134">
        <v>60587</v>
      </c>
      <c r="E45" s="163">
        <v>0</v>
      </c>
      <c r="F45" s="163">
        <v>0</v>
      </c>
      <c r="G45" s="163">
        <v>0</v>
      </c>
    </row>
    <row r="46" spans="1:7" ht="15.75" thickBot="1" x14ac:dyDescent="0.3">
      <c r="A46" s="202" t="s">
        <v>141</v>
      </c>
      <c r="B46" s="138" t="s">
        <v>207</v>
      </c>
      <c r="C46" s="138" t="s">
        <v>208</v>
      </c>
      <c r="D46" s="203">
        <v>1000</v>
      </c>
      <c r="E46" s="163">
        <v>0</v>
      </c>
      <c r="F46" s="163">
        <v>0</v>
      </c>
      <c r="G46" s="163">
        <v>0</v>
      </c>
    </row>
    <row r="47" spans="1:7" ht="15.75" thickBot="1" x14ac:dyDescent="0.3">
      <c r="A47" s="183" t="s">
        <v>209</v>
      </c>
      <c r="B47" s="138" t="s">
        <v>415</v>
      </c>
      <c r="C47" s="138" t="s">
        <v>179</v>
      </c>
      <c r="D47" s="139">
        <v>29925</v>
      </c>
      <c r="E47" s="139">
        <v>23925</v>
      </c>
      <c r="F47" s="139">
        <v>23925</v>
      </c>
      <c r="G47" s="139">
        <v>23925</v>
      </c>
    </row>
    <row r="48" spans="1:7" ht="15.75" thickBot="1" x14ac:dyDescent="0.3">
      <c r="A48" s="157" t="s">
        <v>259</v>
      </c>
      <c r="B48" s="206" t="s">
        <v>279</v>
      </c>
      <c r="C48" s="146" t="s">
        <v>280</v>
      </c>
      <c r="D48" s="163">
        <f t="shared" ref="D48:G48" si="5">SUM(D36+D43)</f>
        <v>366769</v>
      </c>
      <c r="E48" s="163">
        <f t="shared" si="5"/>
        <v>206825</v>
      </c>
      <c r="F48" s="163">
        <f t="shared" si="5"/>
        <v>206900</v>
      </c>
      <c r="G48" s="163">
        <f t="shared" si="5"/>
        <v>207000</v>
      </c>
    </row>
    <row r="49" spans="1:7" ht="15.75" thickBot="1" x14ac:dyDescent="0.3">
      <c r="A49" s="157" t="s">
        <v>261</v>
      </c>
      <c r="B49" s="146" t="s">
        <v>281</v>
      </c>
      <c r="C49" s="146" t="s">
        <v>282</v>
      </c>
      <c r="D49" s="163">
        <v>58723</v>
      </c>
      <c r="E49" s="163">
        <v>59000</v>
      </c>
      <c r="F49" s="163">
        <v>59000</v>
      </c>
      <c r="G49" s="163">
        <v>59000</v>
      </c>
    </row>
    <row r="50" spans="1:7" ht="15.75" thickBot="1" x14ac:dyDescent="0.3">
      <c r="A50" s="157" t="s">
        <v>263</v>
      </c>
      <c r="B50" s="146" t="s">
        <v>283</v>
      </c>
      <c r="C50" s="146"/>
      <c r="D50" s="163">
        <v>58723</v>
      </c>
      <c r="E50" s="163">
        <v>59000</v>
      </c>
      <c r="F50" s="163">
        <v>59000</v>
      </c>
      <c r="G50" s="163">
        <v>59000</v>
      </c>
    </row>
    <row r="51" spans="1:7" ht="15.75" thickBot="1" x14ac:dyDescent="0.3">
      <c r="A51" s="157" t="s">
        <v>212</v>
      </c>
      <c r="B51" s="146" t="s">
        <v>214</v>
      </c>
      <c r="C51" s="146"/>
      <c r="D51" s="163">
        <v>0</v>
      </c>
      <c r="E51" s="163">
        <v>0</v>
      </c>
      <c r="F51" s="163">
        <v>0</v>
      </c>
      <c r="G51" s="163">
        <v>0</v>
      </c>
    </row>
    <row r="52" spans="1:7" ht="15.75" thickBot="1" x14ac:dyDescent="0.3">
      <c r="A52" s="154" t="s">
        <v>215</v>
      </c>
      <c r="B52" s="167" t="s">
        <v>142</v>
      </c>
      <c r="C52" s="167" t="s">
        <v>284</v>
      </c>
      <c r="D52" s="163">
        <f>SUM(D48+D49)</f>
        <v>425492</v>
      </c>
      <c r="E52" s="163">
        <f t="shared" ref="E52:G52" si="6">SUM(E48+E49)</f>
        <v>265825</v>
      </c>
      <c r="F52" s="163">
        <f t="shared" si="6"/>
        <v>265900</v>
      </c>
      <c r="G52" s="163">
        <f t="shared" si="6"/>
        <v>266000</v>
      </c>
    </row>
    <row r="53" spans="1:7" ht="15.75" thickTop="1" x14ac:dyDescent="0.25"/>
  </sheetData>
  <mergeCells count="6">
    <mergeCell ref="A31:B31"/>
    <mergeCell ref="A1:G1"/>
    <mergeCell ref="A2:G2"/>
    <mergeCell ref="A5:G5"/>
    <mergeCell ref="A6:G6"/>
    <mergeCell ref="A8:B8"/>
  </mergeCells>
  <pageMargins left="0.7" right="0.7" top="0.75" bottom="0.7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01BF-4856-48A1-8660-FA625E45C46B}">
  <dimension ref="A2:P28"/>
  <sheetViews>
    <sheetView topLeftCell="A4" workbookViewId="0">
      <selection activeCell="W35" sqref="W35"/>
    </sheetView>
  </sheetViews>
  <sheetFormatPr defaultRowHeight="12.75" x14ac:dyDescent="0.25"/>
  <cols>
    <col min="1" max="1" width="33.85546875" style="213" customWidth="1"/>
    <col min="2" max="2" width="14.85546875" style="213" customWidth="1"/>
    <col min="3" max="3" width="13" style="213" customWidth="1"/>
    <col min="4" max="5" width="13.85546875" style="213" customWidth="1"/>
    <col min="6" max="6" width="14.5703125" style="213" customWidth="1"/>
    <col min="7" max="7" width="20" style="213" customWidth="1"/>
    <col min="8" max="8" width="0.42578125" style="213" customWidth="1"/>
    <col min="9" max="16" width="9.140625" style="213" hidden="1" customWidth="1"/>
    <col min="17" max="16384" width="9.140625" style="213"/>
  </cols>
  <sheetData>
    <row r="2" spans="1:16" ht="15" x14ac:dyDescent="0.25">
      <c r="A2" s="287" t="s">
        <v>343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</row>
    <row r="3" spans="1:16" ht="15" x14ac:dyDescent="0.25">
      <c r="A3" s="287" t="s">
        <v>384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</row>
    <row r="4" spans="1:16" ht="15" x14ac:dyDescent="0.25">
      <c r="A4" s="287" t="s">
        <v>344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</row>
    <row r="9" spans="1:16" ht="38.25" customHeight="1" x14ac:dyDescent="0.2">
      <c r="A9" s="214" t="s">
        <v>345</v>
      </c>
      <c r="B9" s="302" t="s">
        <v>346</v>
      </c>
      <c r="C9" s="303"/>
      <c r="D9" s="303"/>
      <c r="E9" s="232"/>
      <c r="F9" s="215"/>
      <c r="G9" s="216"/>
    </row>
    <row r="10" spans="1:16" ht="13.5" customHeight="1" x14ac:dyDescent="0.25">
      <c r="A10" s="217" t="s">
        <v>347</v>
      </c>
      <c r="B10" s="325" t="s">
        <v>161</v>
      </c>
      <c r="C10" s="325"/>
      <c r="D10" s="325"/>
      <c r="E10" s="325"/>
      <c r="F10" s="325"/>
      <c r="G10" s="326"/>
    </row>
    <row r="11" spans="1:16" ht="12.2" customHeight="1" x14ac:dyDescent="0.25">
      <c r="A11" s="218" t="s">
        <v>348</v>
      </c>
      <c r="B11" s="234" t="s">
        <v>349</v>
      </c>
      <c r="C11" s="220">
        <v>2017</v>
      </c>
      <c r="D11" s="220">
        <v>2018</v>
      </c>
      <c r="E11" s="220">
        <v>2019</v>
      </c>
      <c r="F11" s="233" t="s">
        <v>379</v>
      </c>
      <c r="G11" s="221" t="s">
        <v>350</v>
      </c>
    </row>
    <row r="12" spans="1:16" ht="11.85" customHeight="1" x14ac:dyDescent="0.2">
      <c r="A12" s="222" t="s">
        <v>351</v>
      </c>
      <c r="B12" s="223"/>
      <c r="C12" s="223"/>
      <c r="D12" s="224">
        <v>9042</v>
      </c>
      <c r="E12" s="224">
        <v>34</v>
      </c>
      <c r="F12" s="223"/>
      <c r="G12" s="224">
        <v>9076</v>
      </c>
    </row>
    <row r="13" spans="1:16" ht="11.85" customHeight="1" x14ac:dyDescent="0.2">
      <c r="A13" s="225" t="s">
        <v>352</v>
      </c>
      <c r="B13" s="223"/>
      <c r="C13" s="223"/>
      <c r="D13" s="223"/>
      <c r="E13" s="223"/>
      <c r="F13" s="223"/>
      <c r="G13" s="223"/>
    </row>
    <row r="14" spans="1:16" ht="11.85" customHeight="1" x14ac:dyDescent="0.2">
      <c r="A14" s="225" t="s">
        <v>353</v>
      </c>
      <c r="B14" s="223"/>
      <c r="C14" s="223"/>
      <c r="D14" s="223"/>
      <c r="E14" s="223"/>
      <c r="F14" s="223"/>
      <c r="G14" s="223"/>
    </row>
    <row r="15" spans="1:16" ht="11.85" customHeight="1" x14ac:dyDescent="0.25">
      <c r="A15" s="222" t="s">
        <v>354</v>
      </c>
      <c r="B15" s="226">
        <v>0</v>
      </c>
      <c r="C15" s="226"/>
      <c r="D15" s="224">
        <v>1000</v>
      </c>
      <c r="E15" s="224"/>
      <c r="F15" s="226"/>
      <c r="G15" s="224">
        <v>1000</v>
      </c>
    </row>
    <row r="16" spans="1:16" ht="11.85" customHeight="1" x14ac:dyDescent="0.2">
      <c r="A16" s="222" t="s">
        <v>355</v>
      </c>
      <c r="B16" s="223"/>
      <c r="C16" s="223"/>
      <c r="D16" s="223"/>
      <c r="E16" s="223"/>
      <c r="F16" s="223"/>
      <c r="G16" s="223"/>
    </row>
    <row r="17" spans="1:7" ht="11.85" customHeight="1" x14ac:dyDescent="0.25">
      <c r="A17" s="222" t="s">
        <v>356</v>
      </c>
      <c r="B17" s="226">
        <v>0</v>
      </c>
      <c r="C17" s="226"/>
      <c r="D17" s="224">
        <v>175118</v>
      </c>
      <c r="E17" s="224"/>
      <c r="F17" s="226"/>
      <c r="G17" s="224">
        <v>175118</v>
      </c>
    </row>
    <row r="18" spans="1:7" ht="11.85" customHeight="1" x14ac:dyDescent="0.2">
      <c r="A18" s="222" t="s">
        <v>356</v>
      </c>
      <c r="B18" s="223"/>
      <c r="C18" s="226"/>
      <c r="D18" s="224">
        <v>4500</v>
      </c>
      <c r="E18" s="224"/>
      <c r="F18" s="223"/>
      <c r="G18" s="224">
        <v>4500</v>
      </c>
    </row>
    <row r="19" spans="1:7" ht="12.2" customHeight="1" x14ac:dyDescent="0.2">
      <c r="A19" s="222" t="s">
        <v>357</v>
      </c>
      <c r="B19" s="223"/>
      <c r="C19" s="223"/>
      <c r="D19" s="223"/>
      <c r="E19" s="223"/>
      <c r="F19" s="223"/>
      <c r="G19" s="223"/>
    </row>
    <row r="20" spans="1:7" ht="12.2" customHeight="1" x14ac:dyDescent="0.2">
      <c r="A20" s="218" t="s">
        <v>358</v>
      </c>
      <c r="B20" s="227"/>
      <c r="C20" s="228">
        <v>0</v>
      </c>
      <c r="D20" s="229">
        <v>189660</v>
      </c>
      <c r="E20" s="229">
        <v>34</v>
      </c>
      <c r="F20" s="230">
        <v>0</v>
      </c>
      <c r="G20" s="229">
        <v>189694</v>
      </c>
    </row>
    <row r="21" spans="1:7" ht="12.2" customHeight="1" x14ac:dyDescent="0.2">
      <c r="A21" s="301"/>
      <c r="B21" s="301"/>
      <c r="C21" s="301"/>
      <c r="D21" s="301"/>
      <c r="E21" s="301"/>
      <c r="F21" s="301"/>
      <c r="G21" s="301"/>
    </row>
    <row r="22" spans="1:7" ht="12.2" customHeight="1" x14ac:dyDescent="0.25">
      <c r="A22" s="218" t="s">
        <v>359</v>
      </c>
      <c r="B22" s="219" t="s">
        <v>349</v>
      </c>
      <c r="C22" s="220">
        <v>2017</v>
      </c>
      <c r="D22" s="220">
        <v>2018</v>
      </c>
      <c r="E22" s="220">
        <v>2019</v>
      </c>
      <c r="F22" s="233" t="s">
        <v>379</v>
      </c>
      <c r="G22" s="221" t="s">
        <v>350</v>
      </c>
    </row>
    <row r="23" spans="1:7" ht="11.85" customHeight="1" x14ac:dyDescent="0.2">
      <c r="A23" s="222" t="s">
        <v>360</v>
      </c>
      <c r="B23" s="223"/>
      <c r="C23" s="223"/>
      <c r="D23" s="224">
        <v>4500</v>
      </c>
      <c r="E23" s="224"/>
      <c r="F23" s="223"/>
      <c r="G23" s="224">
        <v>4500</v>
      </c>
    </row>
    <row r="24" spans="1:7" ht="11.85" customHeight="1" x14ac:dyDescent="0.25">
      <c r="A24" s="231" t="s">
        <v>361</v>
      </c>
      <c r="B24" s="226">
        <v>0</v>
      </c>
      <c r="C24" s="226">
        <v>0</v>
      </c>
      <c r="D24" s="224">
        <v>97205</v>
      </c>
      <c r="E24" s="224">
        <v>86669</v>
      </c>
      <c r="F24" s="226">
        <v>0</v>
      </c>
      <c r="G24" s="224">
        <v>183874</v>
      </c>
    </row>
    <row r="25" spans="1:7" ht="11.85" customHeight="1" x14ac:dyDescent="0.25">
      <c r="A25" s="222" t="s">
        <v>362</v>
      </c>
      <c r="B25" s="226">
        <v>0</v>
      </c>
      <c r="C25" s="226">
        <v>0</v>
      </c>
      <c r="D25" s="224">
        <v>81</v>
      </c>
      <c r="E25" s="224">
        <v>239</v>
      </c>
      <c r="F25" s="226">
        <v>0</v>
      </c>
      <c r="G25" s="224">
        <v>320</v>
      </c>
    </row>
    <row r="26" spans="1:7" ht="11.85" customHeight="1" x14ac:dyDescent="0.2">
      <c r="A26" s="222" t="s">
        <v>363</v>
      </c>
      <c r="B26" s="223"/>
      <c r="C26" s="223"/>
      <c r="D26" s="223"/>
      <c r="E26" s="223"/>
      <c r="F26" s="223"/>
      <c r="G26" s="223"/>
    </row>
    <row r="27" spans="1:7" ht="12.2" customHeight="1" x14ac:dyDescent="0.2">
      <c r="A27" s="222" t="s">
        <v>364</v>
      </c>
      <c r="B27" s="223"/>
      <c r="C27" s="226">
        <v>0</v>
      </c>
      <c r="D27" s="224">
        <v>0</v>
      </c>
      <c r="E27" s="224">
        <v>1000</v>
      </c>
      <c r="F27" s="226">
        <v>0</v>
      </c>
      <c r="G27" s="224">
        <v>1000</v>
      </c>
    </row>
    <row r="28" spans="1:7" ht="12.2" customHeight="1" x14ac:dyDescent="0.25">
      <c r="A28" s="218" t="s">
        <v>365</v>
      </c>
      <c r="B28" s="228">
        <v>0</v>
      </c>
      <c r="C28" s="228">
        <v>0</v>
      </c>
      <c r="D28" s="229">
        <v>101786</v>
      </c>
      <c r="E28" s="229">
        <v>87908</v>
      </c>
      <c r="F28" s="228">
        <v>0</v>
      </c>
      <c r="G28" s="229">
        <v>189694</v>
      </c>
    </row>
  </sheetData>
  <mergeCells count="6">
    <mergeCell ref="A21:G21"/>
    <mergeCell ref="A2:P2"/>
    <mergeCell ref="A3:P3"/>
    <mergeCell ref="A4:P4"/>
    <mergeCell ref="B9:D9"/>
    <mergeCell ref="B10:G10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C8A2-CA69-4C53-8A02-6450EAF73CA6}">
  <dimension ref="A1:P27"/>
  <sheetViews>
    <sheetView workbookViewId="0">
      <selection activeCell="B9" sqref="B9:G9"/>
    </sheetView>
  </sheetViews>
  <sheetFormatPr defaultRowHeight="12.75" x14ac:dyDescent="0.25"/>
  <cols>
    <col min="1" max="1" width="33.85546875" style="213" customWidth="1"/>
    <col min="2" max="2" width="16.85546875" style="213" customWidth="1"/>
    <col min="3" max="3" width="15.28515625" style="213" customWidth="1"/>
    <col min="4" max="4" width="13.140625" style="213" customWidth="1"/>
    <col min="5" max="5" width="12.7109375" style="213" customWidth="1"/>
    <col min="6" max="6" width="13" style="213" customWidth="1"/>
    <col min="7" max="7" width="20" style="213" customWidth="1"/>
    <col min="8" max="8" width="0.140625" style="213" customWidth="1"/>
    <col min="9" max="16" width="9.140625" style="213" hidden="1" customWidth="1"/>
    <col min="17" max="16384" width="9.140625" style="213"/>
  </cols>
  <sheetData>
    <row r="1" spans="1:16" ht="15" x14ac:dyDescent="0.25">
      <c r="A1" s="287" t="s">
        <v>366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</row>
    <row r="2" spans="1:16" ht="15" x14ac:dyDescent="0.25">
      <c r="A2" s="287" t="s">
        <v>384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</row>
    <row r="3" spans="1:16" ht="15" x14ac:dyDescent="0.25">
      <c r="A3" s="287" t="s">
        <v>344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</row>
    <row r="8" spans="1:16" ht="15.75" customHeight="1" x14ac:dyDescent="0.2">
      <c r="A8" s="214" t="s">
        <v>345</v>
      </c>
      <c r="B8" s="303" t="s">
        <v>367</v>
      </c>
      <c r="C8" s="304"/>
      <c r="D8" s="243"/>
      <c r="E8" s="232"/>
      <c r="F8" s="215"/>
      <c r="G8" s="216"/>
    </row>
    <row r="9" spans="1:16" ht="13.5" customHeight="1" x14ac:dyDescent="0.25">
      <c r="A9" s="217" t="s">
        <v>368</v>
      </c>
      <c r="B9" s="325" t="s">
        <v>161</v>
      </c>
      <c r="C9" s="325"/>
      <c r="D9" s="325"/>
      <c r="E9" s="325"/>
      <c r="F9" s="325"/>
      <c r="G9" s="326"/>
    </row>
    <row r="10" spans="1:16" ht="12.2" customHeight="1" x14ac:dyDescent="0.25">
      <c r="A10" s="218" t="s">
        <v>348</v>
      </c>
      <c r="B10" s="219" t="s">
        <v>349</v>
      </c>
      <c r="C10" s="220">
        <v>2017</v>
      </c>
      <c r="D10" s="220">
        <v>2018</v>
      </c>
      <c r="E10" s="220">
        <v>2019</v>
      </c>
      <c r="F10" s="233" t="s">
        <v>379</v>
      </c>
      <c r="G10" s="221" t="s">
        <v>350</v>
      </c>
    </row>
    <row r="11" spans="1:16" ht="11.85" customHeight="1" x14ac:dyDescent="0.2">
      <c r="A11" s="222" t="s">
        <v>351</v>
      </c>
      <c r="B11" s="223"/>
      <c r="C11" s="223"/>
      <c r="D11" s="223"/>
      <c r="E11" s="223"/>
      <c r="F11" s="223"/>
      <c r="G11" s="223"/>
    </row>
    <row r="12" spans="1:16" ht="11.85" customHeight="1" x14ac:dyDescent="0.2">
      <c r="A12" s="225" t="s">
        <v>352</v>
      </c>
      <c r="B12" s="223"/>
      <c r="C12" s="223"/>
      <c r="D12" s="223"/>
      <c r="E12" s="223"/>
      <c r="F12" s="223"/>
      <c r="G12" s="223"/>
    </row>
    <row r="13" spans="1:16" ht="11.85" customHeight="1" x14ac:dyDescent="0.2">
      <c r="A13" s="225" t="s">
        <v>353</v>
      </c>
      <c r="B13" s="223"/>
      <c r="C13" s="223"/>
      <c r="D13" s="223"/>
      <c r="E13" s="223"/>
      <c r="F13" s="223"/>
      <c r="G13" s="223"/>
    </row>
    <row r="14" spans="1:16" ht="11.85" customHeight="1" x14ac:dyDescent="0.2">
      <c r="A14" s="222" t="s">
        <v>354</v>
      </c>
      <c r="B14" s="223"/>
      <c r="C14" s="223"/>
      <c r="D14" s="223"/>
      <c r="E14" s="223"/>
      <c r="F14" s="223"/>
      <c r="G14" s="223"/>
    </row>
    <row r="15" spans="1:16" ht="11.85" customHeight="1" x14ac:dyDescent="0.2">
      <c r="A15" s="222" t="s">
        <v>355</v>
      </c>
      <c r="B15" s="223"/>
      <c r="C15" s="223"/>
      <c r="D15" s="223"/>
      <c r="E15" s="223"/>
      <c r="F15" s="223"/>
      <c r="G15" s="223"/>
    </row>
    <row r="16" spans="1:16" ht="11.85" customHeight="1" x14ac:dyDescent="0.25">
      <c r="A16" s="222" t="s">
        <v>356</v>
      </c>
      <c r="B16" s="226">
        <v>0</v>
      </c>
      <c r="C16" s="224"/>
      <c r="D16" s="226" t="s">
        <v>369</v>
      </c>
      <c r="E16" s="226"/>
      <c r="F16" s="226"/>
      <c r="G16" s="226" t="s">
        <v>369</v>
      </c>
    </row>
    <row r="17" spans="1:7" ht="11.85" customHeight="1" x14ac:dyDescent="0.2">
      <c r="A17" s="222" t="s">
        <v>370</v>
      </c>
      <c r="B17" s="223"/>
      <c r="C17" s="223"/>
      <c r="D17" s="223"/>
      <c r="E17" s="223"/>
      <c r="F17" s="223"/>
      <c r="G17" s="223"/>
    </row>
    <row r="18" spans="1:7" ht="12.2" customHeight="1" x14ac:dyDescent="0.2">
      <c r="A18" s="222" t="s">
        <v>357</v>
      </c>
      <c r="B18" s="223"/>
      <c r="C18" s="223"/>
      <c r="D18" s="223"/>
      <c r="E18" s="223"/>
      <c r="F18" s="223"/>
      <c r="G18" s="223"/>
    </row>
    <row r="19" spans="1:7" ht="12.2" customHeight="1" x14ac:dyDescent="0.2">
      <c r="A19" s="218" t="s">
        <v>358</v>
      </c>
      <c r="B19" s="227"/>
      <c r="C19" s="229"/>
      <c r="D19" s="228">
        <v>43896</v>
      </c>
      <c r="E19" s="228"/>
      <c r="F19" s="230">
        <v>0</v>
      </c>
      <c r="G19" s="228">
        <v>43896</v>
      </c>
    </row>
    <row r="20" spans="1:7" ht="12.2" customHeight="1" x14ac:dyDescent="0.2">
      <c r="A20" s="301"/>
      <c r="B20" s="301"/>
      <c r="C20" s="301"/>
      <c r="D20" s="301"/>
      <c r="E20" s="301"/>
      <c r="F20" s="301"/>
      <c r="G20" s="301"/>
    </row>
    <row r="21" spans="1:7" ht="12.2" customHeight="1" x14ac:dyDescent="0.25">
      <c r="A21" s="218" t="s">
        <v>359</v>
      </c>
      <c r="B21" s="219" t="s">
        <v>349</v>
      </c>
      <c r="C21" s="220">
        <v>2017</v>
      </c>
      <c r="D21" s="220">
        <v>2018</v>
      </c>
      <c r="E21" s="220">
        <v>2019</v>
      </c>
      <c r="F21" s="233" t="s">
        <v>379</v>
      </c>
      <c r="G21" s="221" t="s">
        <v>350</v>
      </c>
    </row>
    <row r="22" spans="1:7" ht="11.85" customHeight="1" x14ac:dyDescent="0.25">
      <c r="A22" s="222" t="s">
        <v>360</v>
      </c>
      <c r="B22" s="226">
        <v>0</v>
      </c>
      <c r="C22" s="226">
        <v>0</v>
      </c>
      <c r="D22" s="224">
        <v>0</v>
      </c>
      <c r="E22" s="224">
        <v>1030</v>
      </c>
      <c r="F22" s="226">
        <v>0</v>
      </c>
      <c r="G22" s="224">
        <v>1030</v>
      </c>
    </row>
    <row r="23" spans="1:7" ht="11.85" customHeight="1" x14ac:dyDescent="0.2">
      <c r="A23" s="222" t="s">
        <v>371</v>
      </c>
      <c r="B23" s="226">
        <v>0</v>
      </c>
      <c r="C23" s="224"/>
      <c r="D23" s="224">
        <v>0</v>
      </c>
      <c r="E23" s="224">
        <v>42660</v>
      </c>
      <c r="F23" s="223"/>
      <c r="G23" s="224">
        <v>42660</v>
      </c>
    </row>
    <row r="24" spans="1:7" ht="11.85" customHeight="1" x14ac:dyDescent="0.25">
      <c r="A24" s="222" t="s">
        <v>362</v>
      </c>
      <c r="B24" s="226">
        <v>0</v>
      </c>
      <c r="C24" s="224"/>
      <c r="D24" s="224">
        <v>10</v>
      </c>
      <c r="E24" s="224">
        <v>196</v>
      </c>
      <c r="F24" s="226">
        <v>0</v>
      </c>
      <c r="G24" s="224">
        <v>206</v>
      </c>
    </row>
    <row r="25" spans="1:7" ht="11.85" customHeight="1" x14ac:dyDescent="0.2">
      <c r="A25" s="222" t="s">
        <v>363</v>
      </c>
      <c r="B25" s="223"/>
      <c r="C25" s="223"/>
      <c r="D25" s="223"/>
      <c r="E25" s="223"/>
      <c r="F25" s="223"/>
      <c r="G25" s="223"/>
    </row>
    <row r="26" spans="1:7" ht="12.2" customHeight="1" x14ac:dyDescent="0.2">
      <c r="A26" s="222" t="s">
        <v>364</v>
      </c>
      <c r="B26" s="223"/>
      <c r="C26" s="223"/>
      <c r="D26" s="223"/>
      <c r="E26" s="223"/>
      <c r="F26" s="223"/>
      <c r="G26" s="223"/>
    </row>
    <row r="27" spans="1:7" ht="12.2" customHeight="1" x14ac:dyDescent="0.25">
      <c r="A27" s="218" t="s">
        <v>365</v>
      </c>
      <c r="B27" s="228">
        <v>0</v>
      </c>
      <c r="C27" s="229"/>
      <c r="D27" s="229">
        <v>10</v>
      </c>
      <c r="E27" s="229">
        <v>43896</v>
      </c>
      <c r="F27" s="228">
        <v>0</v>
      </c>
      <c r="G27" s="229">
        <v>43896</v>
      </c>
    </row>
  </sheetData>
  <mergeCells count="6">
    <mergeCell ref="A20:G20"/>
    <mergeCell ref="A1:P1"/>
    <mergeCell ref="A2:P2"/>
    <mergeCell ref="A3:P3"/>
    <mergeCell ref="B9:G9"/>
    <mergeCell ref="B8:C8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F77F-2608-4C50-89BE-4E768527943F}">
  <dimension ref="A1:P27"/>
  <sheetViews>
    <sheetView workbookViewId="0">
      <selection activeCell="B9" sqref="B9:G9"/>
    </sheetView>
  </sheetViews>
  <sheetFormatPr defaultRowHeight="12.75" x14ac:dyDescent="0.25"/>
  <cols>
    <col min="1" max="1" width="33.85546875" style="213" customWidth="1"/>
    <col min="2" max="2" width="18.85546875" style="213" customWidth="1"/>
    <col min="3" max="3" width="13.5703125" style="213" customWidth="1"/>
    <col min="4" max="4" width="14.42578125" style="213" customWidth="1"/>
    <col min="5" max="5" width="16.42578125" style="213" customWidth="1"/>
    <col min="6" max="6" width="15.28515625" style="213" customWidth="1"/>
    <col min="7" max="7" width="15" style="213" customWidth="1"/>
    <col min="8" max="8" width="0.140625" style="213" hidden="1" customWidth="1"/>
    <col min="9" max="16" width="9.140625" style="213" hidden="1" customWidth="1"/>
    <col min="17" max="16384" width="9.140625" style="213"/>
  </cols>
  <sheetData>
    <row r="1" spans="1:16" ht="15" x14ac:dyDescent="0.25">
      <c r="A1" s="287" t="s">
        <v>372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</row>
    <row r="2" spans="1:16" ht="15" x14ac:dyDescent="0.25">
      <c r="A2" s="287" t="s">
        <v>384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</row>
    <row r="3" spans="1:16" ht="15" x14ac:dyDescent="0.25">
      <c r="A3" s="287" t="s">
        <v>344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</row>
    <row r="8" spans="1:16" ht="15.75" customHeight="1" x14ac:dyDescent="0.2">
      <c r="A8" s="214" t="s">
        <v>345</v>
      </c>
      <c r="B8" s="243" t="s">
        <v>373</v>
      </c>
      <c r="C8" s="243"/>
      <c r="D8" s="243"/>
      <c r="E8" s="232"/>
      <c r="F8" s="215"/>
      <c r="G8" s="216"/>
    </row>
    <row r="9" spans="1:16" ht="13.5" customHeight="1" x14ac:dyDescent="0.25">
      <c r="A9" s="217" t="s">
        <v>374</v>
      </c>
      <c r="B9" s="325" t="s">
        <v>161</v>
      </c>
      <c r="C9" s="325"/>
      <c r="D9" s="325"/>
      <c r="E9" s="325"/>
      <c r="F9" s="325"/>
      <c r="G9" s="326"/>
    </row>
    <row r="10" spans="1:16" ht="12.2" customHeight="1" x14ac:dyDescent="0.25">
      <c r="A10" s="218" t="s">
        <v>348</v>
      </c>
      <c r="B10" s="219" t="s">
        <v>349</v>
      </c>
      <c r="C10" s="220">
        <v>2017</v>
      </c>
      <c r="D10" s="220">
        <v>2018</v>
      </c>
      <c r="E10" s="220">
        <v>2019</v>
      </c>
      <c r="F10" s="233" t="s">
        <v>379</v>
      </c>
      <c r="G10" s="221" t="s">
        <v>350</v>
      </c>
    </row>
    <row r="11" spans="1:16" ht="11.85" customHeight="1" x14ac:dyDescent="0.2">
      <c r="A11" s="222" t="s">
        <v>351</v>
      </c>
      <c r="B11" s="223"/>
      <c r="C11" s="223"/>
      <c r="D11" s="223"/>
      <c r="E11" s="223"/>
      <c r="F11" s="223"/>
      <c r="G11" s="223"/>
    </row>
    <row r="12" spans="1:16" ht="11.85" customHeight="1" x14ac:dyDescent="0.2">
      <c r="A12" s="225" t="s">
        <v>352</v>
      </c>
      <c r="B12" s="223"/>
      <c r="C12" s="223"/>
      <c r="D12" s="223"/>
      <c r="E12" s="223"/>
      <c r="F12" s="223"/>
      <c r="G12" s="223"/>
    </row>
    <row r="13" spans="1:16" ht="11.85" customHeight="1" x14ac:dyDescent="0.2">
      <c r="A13" s="225" t="s">
        <v>353</v>
      </c>
      <c r="B13" s="223"/>
      <c r="C13" s="223"/>
      <c r="D13" s="223"/>
      <c r="E13" s="223"/>
      <c r="F13" s="223"/>
      <c r="G13" s="223"/>
    </row>
    <row r="14" spans="1:16" ht="11.85" customHeight="1" x14ac:dyDescent="0.2">
      <c r="A14" s="222" t="s">
        <v>354</v>
      </c>
      <c r="B14" s="223"/>
      <c r="C14" s="223"/>
      <c r="D14" s="223"/>
      <c r="E14" s="223"/>
      <c r="F14" s="223"/>
      <c r="G14" s="223"/>
    </row>
    <row r="15" spans="1:16" ht="11.85" customHeight="1" x14ac:dyDescent="0.2">
      <c r="A15" s="222" t="s">
        <v>355</v>
      </c>
      <c r="B15" s="223"/>
      <c r="C15" s="223"/>
      <c r="D15" s="223"/>
      <c r="E15" s="223"/>
      <c r="F15" s="223"/>
      <c r="G15" s="223"/>
    </row>
    <row r="16" spans="1:16" ht="11.85" customHeight="1" x14ac:dyDescent="0.25">
      <c r="A16" s="222" t="s">
        <v>356</v>
      </c>
      <c r="B16" s="226">
        <v>0</v>
      </c>
      <c r="C16" s="224"/>
      <c r="D16" s="226">
        <v>36634</v>
      </c>
      <c r="E16" s="226"/>
      <c r="F16" s="226">
        <v>0</v>
      </c>
      <c r="G16" s="226">
        <v>36634</v>
      </c>
    </row>
    <row r="17" spans="1:7" ht="11.85" customHeight="1" x14ac:dyDescent="0.2">
      <c r="A17" s="222" t="s">
        <v>370</v>
      </c>
      <c r="B17" s="223"/>
      <c r="C17" s="223"/>
      <c r="D17" s="223"/>
      <c r="E17" s="223"/>
      <c r="F17" s="223"/>
      <c r="G17" s="223"/>
    </row>
    <row r="18" spans="1:7" ht="12.2" customHeight="1" x14ac:dyDescent="0.2">
      <c r="A18" s="222" t="s">
        <v>357</v>
      </c>
      <c r="B18" s="223"/>
      <c r="C18" s="223"/>
      <c r="D18" s="223"/>
      <c r="E18" s="223"/>
      <c r="F18" s="223"/>
      <c r="G18" s="223"/>
    </row>
    <row r="19" spans="1:7" ht="12.2" customHeight="1" x14ac:dyDescent="0.2">
      <c r="A19" s="218" t="s">
        <v>358</v>
      </c>
      <c r="B19" s="227"/>
      <c r="C19" s="229"/>
      <c r="D19" s="228">
        <v>36634</v>
      </c>
      <c r="E19" s="228"/>
      <c r="F19" s="230">
        <v>0</v>
      </c>
      <c r="G19" s="228">
        <v>36634</v>
      </c>
    </row>
    <row r="20" spans="1:7" ht="12.2" customHeight="1" x14ac:dyDescent="0.2">
      <c r="A20" s="301"/>
      <c r="B20" s="301"/>
      <c r="C20" s="301"/>
      <c r="D20" s="301"/>
      <c r="E20" s="301"/>
      <c r="F20" s="301"/>
      <c r="G20" s="301"/>
    </row>
    <row r="21" spans="1:7" ht="12.2" customHeight="1" x14ac:dyDescent="0.25">
      <c r="A21" s="218" t="s">
        <v>359</v>
      </c>
      <c r="B21" s="219" t="s">
        <v>349</v>
      </c>
      <c r="C21" s="220">
        <v>2017</v>
      </c>
      <c r="D21" s="220">
        <v>2018</v>
      </c>
      <c r="E21" s="220">
        <v>2019</v>
      </c>
      <c r="F21" s="233" t="s">
        <v>379</v>
      </c>
      <c r="G21" s="221" t="s">
        <v>350</v>
      </c>
    </row>
    <row r="22" spans="1:7" ht="11.85" customHeight="1" x14ac:dyDescent="0.25">
      <c r="A22" s="222" t="s">
        <v>360</v>
      </c>
      <c r="B22" s="226">
        <v>0</v>
      </c>
      <c r="C22" s="226">
        <v>0</v>
      </c>
      <c r="D22" s="224"/>
      <c r="E22" s="224"/>
      <c r="F22" s="226">
        <v>0</v>
      </c>
      <c r="G22" s="224"/>
    </row>
    <row r="23" spans="1:7" ht="11.85" customHeight="1" x14ac:dyDescent="0.2">
      <c r="A23" s="222" t="s">
        <v>371</v>
      </c>
      <c r="B23" s="226">
        <v>0</v>
      </c>
      <c r="C23" s="224"/>
      <c r="D23" s="224">
        <v>33721</v>
      </c>
      <c r="E23" s="224">
        <v>2009</v>
      </c>
      <c r="F23" s="223"/>
      <c r="G23" s="224">
        <v>34730</v>
      </c>
    </row>
    <row r="24" spans="1:7" ht="11.85" customHeight="1" x14ac:dyDescent="0.25">
      <c r="A24" s="222" t="s">
        <v>362</v>
      </c>
      <c r="B24" s="226">
        <v>0</v>
      </c>
      <c r="C24" s="224"/>
      <c r="D24" s="224">
        <v>0</v>
      </c>
      <c r="E24" s="224">
        <v>904</v>
      </c>
      <c r="F24" s="226">
        <v>0</v>
      </c>
      <c r="G24" s="224">
        <v>904</v>
      </c>
    </row>
    <row r="25" spans="1:7" ht="11.85" customHeight="1" x14ac:dyDescent="0.2">
      <c r="A25" s="222" t="s">
        <v>363</v>
      </c>
      <c r="B25" s="223"/>
      <c r="C25" s="223"/>
      <c r="D25" s="223"/>
      <c r="E25" s="223"/>
      <c r="F25" s="223"/>
      <c r="G25" s="223"/>
    </row>
    <row r="26" spans="1:7" ht="12.2" customHeight="1" x14ac:dyDescent="0.2">
      <c r="A26" s="222" t="s">
        <v>364</v>
      </c>
      <c r="B26" s="223"/>
      <c r="C26" s="223"/>
      <c r="D26" s="223"/>
      <c r="E26" s="223"/>
      <c r="F26" s="223"/>
      <c r="G26" s="223"/>
    </row>
    <row r="27" spans="1:7" ht="12.2" customHeight="1" x14ac:dyDescent="0.25">
      <c r="A27" s="218" t="s">
        <v>365</v>
      </c>
      <c r="B27" s="228">
        <v>0</v>
      </c>
      <c r="C27" s="229"/>
      <c r="D27" s="229">
        <v>33721</v>
      </c>
      <c r="E27" s="229">
        <v>2913</v>
      </c>
      <c r="F27" s="228">
        <v>0</v>
      </c>
      <c r="G27" s="229">
        <v>36634</v>
      </c>
    </row>
  </sheetData>
  <mergeCells count="5">
    <mergeCell ref="A20:G20"/>
    <mergeCell ref="A1:P1"/>
    <mergeCell ref="A2:P2"/>
    <mergeCell ref="A3:P3"/>
    <mergeCell ref="B9:G9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74E8-4AE6-4031-A90B-AEEEFF6CB00C}">
  <dimension ref="A1:P27"/>
  <sheetViews>
    <sheetView workbookViewId="0">
      <selection activeCell="B9" sqref="B9:G9"/>
    </sheetView>
  </sheetViews>
  <sheetFormatPr defaultRowHeight="12.75" x14ac:dyDescent="0.25"/>
  <cols>
    <col min="1" max="1" width="33.85546875" style="213" customWidth="1"/>
    <col min="2" max="2" width="19" style="213" customWidth="1"/>
    <col min="3" max="3" width="16.85546875" style="213" customWidth="1"/>
    <col min="4" max="4" width="14.28515625" style="213" customWidth="1"/>
    <col min="5" max="5" width="15.42578125" style="213" customWidth="1"/>
    <col min="6" max="6" width="14.5703125" style="213" customWidth="1"/>
    <col min="7" max="7" width="15.5703125" style="213" customWidth="1"/>
    <col min="8" max="8" width="0.140625" style="213" hidden="1" customWidth="1"/>
    <col min="9" max="16" width="9.140625" style="213" hidden="1" customWidth="1"/>
    <col min="17" max="16384" width="9.140625" style="213"/>
  </cols>
  <sheetData>
    <row r="1" spans="1:16" ht="15" x14ac:dyDescent="0.25">
      <c r="A1" s="287" t="s">
        <v>375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</row>
    <row r="2" spans="1:16" ht="15" x14ac:dyDescent="0.25">
      <c r="A2" s="287" t="s">
        <v>384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</row>
    <row r="3" spans="1:16" ht="15" x14ac:dyDescent="0.25">
      <c r="A3" s="287" t="s">
        <v>344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</row>
    <row r="8" spans="1:16" ht="15.75" customHeight="1" x14ac:dyDescent="0.2">
      <c r="A8" s="214" t="s">
        <v>345</v>
      </c>
      <c r="B8" s="244" t="s">
        <v>376</v>
      </c>
      <c r="C8" s="243"/>
      <c r="D8" s="243"/>
      <c r="E8" s="232"/>
      <c r="F8" s="215"/>
      <c r="G8" s="216"/>
    </row>
    <row r="9" spans="1:16" ht="13.5" customHeight="1" x14ac:dyDescent="0.25">
      <c r="A9" s="217" t="s">
        <v>377</v>
      </c>
      <c r="B9" s="325" t="s">
        <v>161</v>
      </c>
      <c r="C9" s="325"/>
      <c r="D9" s="325"/>
      <c r="E9" s="325"/>
      <c r="F9" s="325"/>
      <c r="G9" s="326"/>
    </row>
    <row r="10" spans="1:16" ht="12.2" customHeight="1" x14ac:dyDescent="0.25">
      <c r="A10" s="218" t="s">
        <v>348</v>
      </c>
      <c r="B10" s="219" t="s">
        <v>349</v>
      </c>
      <c r="C10" s="220">
        <v>2017</v>
      </c>
      <c r="D10" s="220">
        <v>2018</v>
      </c>
      <c r="E10" s="220">
        <v>2019</v>
      </c>
      <c r="F10" s="233" t="s">
        <v>379</v>
      </c>
      <c r="G10" s="221" t="s">
        <v>350</v>
      </c>
    </row>
    <row r="11" spans="1:16" ht="11.85" customHeight="1" x14ac:dyDescent="0.2">
      <c r="A11" s="222" t="s">
        <v>351</v>
      </c>
      <c r="B11" s="223"/>
      <c r="C11" s="223"/>
      <c r="D11" s="223"/>
      <c r="E11" s="226">
        <v>110</v>
      </c>
      <c r="F11" s="226">
        <v>0</v>
      </c>
      <c r="G11" s="226">
        <v>110</v>
      </c>
    </row>
    <row r="12" spans="1:16" ht="11.85" customHeight="1" x14ac:dyDescent="0.2">
      <c r="A12" s="225" t="s">
        <v>352</v>
      </c>
      <c r="B12" s="223"/>
      <c r="C12" s="223"/>
      <c r="D12" s="223"/>
      <c r="E12" s="223"/>
      <c r="F12" s="223"/>
      <c r="G12" s="223"/>
    </row>
    <row r="13" spans="1:16" ht="11.85" customHeight="1" x14ac:dyDescent="0.2">
      <c r="A13" s="225" t="s">
        <v>353</v>
      </c>
      <c r="B13" s="223"/>
      <c r="C13" s="223"/>
      <c r="D13" s="223"/>
      <c r="E13" s="223"/>
      <c r="F13" s="223"/>
      <c r="G13" s="223"/>
    </row>
    <row r="14" spans="1:16" ht="11.85" customHeight="1" x14ac:dyDescent="0.2">
      <c r="A14" s="222" t="s">
        <v>354</v>
      </c>
      <c r="B14" s="223"/>
      <c r="C14" s="223"/>
      <c r="D14" s="223"/>
      <c r="E14" s="223"/>
      <c r="F14" s="223"/>
      <c r="G14" s="223"/>
    </row>
    <row r="15" spans="1:16" ht="11.85" customHeight="1" x14ac:dyDescent="0.2">
      <c r="A15" s="222" t="s">
        <v>355</v>
      </c>
      <c r="B15" s="223"/>
      <c r="C15" s="223"/>
      <c r="D15" s="223"/>
      <c r="E15" s="223"/>
      <c r="F15" s="223"/>
      <c r="G15" s="223"/>
    </row>
    <row r="16" spans="1:16" ht="11.85" customHeight="1" x14ac:dyDescent="0.25">
      <c r="A16" s="222" t="s">
        <v>356</v>
      </c>
      <c r="B16" s="226">
        <v>0</v>
      </c>
      <c r="C16" s="224">
        <v>4766</v>
      </c>
      <c r="D16" s="226"/>
      <c r="E16" s="226"/>
      <c r="F16" s="226"/>
      <c r="G16" s="226">
        <v>4766</v>
      </c>
    </row>
    <row r="17" spans="1:7" ht="11.85" customHeight="1" x14ac:dyDescent="0.2">
      <c r="A17" s="222" t="s">
        <v>370</v>
      </c>
      <c r="B17" s="223"/>
      <c r="C17" s="223"/>
      <c r="D17" s="223"/>
      <c r="E17" s="223"/>
      <c r="F17" s="223"/>
      <c r="G17" s="223"/>
    </row>
    <row r="18" spans="1:7" ht="12.2" customHeight="1" x14ac:dyDescent="0.2">
      <c r="A18" s="222" t="s">
        <v>357</v>
      </c>
      <c r="B18" s="223"/>
      <c r="C18" s="223"/>
      <c r="D18" s="223"/>
      <c r="E18" s="223"/>
      <c r="F18" s="223"/>
      <c r="G18" s="223"/>
    </row>
    <row r="19" spans="1:7" ht="12.2" customHeight="1" x14ac:dyDescent="0.2">
      <c r="A19" s="218" t="s">
        <v>358</v>
      </c>
      <c r="B19" s="227"/>
      <c r="C19" s="229">
        <v>4766</v>
      </c>
      <c r="D19" s="228"/>
      <c r="E19" s="230">
        <v>110</v>
      </c>
      <c r="F19" s="230">
        <v>0</v>
      </c>
      <c r="G19" s="228">
        <v>4877</v>
      </c>
    </row>
    <row r="20" spans="1:7" ht="12.2" customHeight="1" x14ac:dyDescent="0.2">
      <c r="A20" s="301"/>
      <c r="B20" s="301"/>
      <c r="C20" s="301"/>
      <c r="D20" s="301"/>
      <c r="E20" s="301"/>
      <c r="F20" s="301"/>
      <c r="G20" s="301"/>
    </row>
    <row r="21" spans="1:7" ht="12.2" customHeight="1" x14ac:dyDescent="0.25">
      <c r="A21" s="218" t="s">
        <v>359</v>
      </c>
      <c r="B21" s="219" t="s">
        <v>349</v>
      </c>
      <c r="C21" s="220">
        <v>2017</v>
      </c>
      <c r="D21" s="220">
        <v>2018</v>
      </c>
      <c r="E21" s="220">
        <v>2019</v>
      </c>
      <c r="F21" s="233" t="s">
        <v>379</v>
      </c>
      <c r="G21" s="221" t="s">
        <v>350</v>
      </c>
    </row>
    <row r="22" spans="1:7" ht="11.85" customHeight="1" x14ac:dyDescent="0.25">
      <c r="A22" s="222" t="s">
        <v>360</v>
      </c>
      <c r="B22" s="226">
        <v>0</v>
      </c>
      <c r="C22" s="226">
        <v>0</v>
      </c>
      <c r="D22" s="224"/>
      <c r="E22" s="226">
        <v>0</v>
      </c>
      <c r="F22" s="226">
        <v>0</v>
      </c>
      <c r="G22" s="224"/>
    </row>
    <row r="23" spans="1:7" ht="11.85" customHeight="1" x14ac:dyDescent="0.25">
      <c r="A23" s="222" t="s">
        <v>371</v>
      </c>
      <c r="B23" s="226">
        <v>0</v>
      </c>
      <c r="C23" s="224"/>
      <c r="D23" s="224">
        <v>1950</v>
      </c>
      <c r="E23" s="226">
        <v>2927</v>
      </c>
      <c r="F23" s="226">
        <v>0</v>
      </c>
      <c r="G23" s="224">
        <v>4877</v>
      </c>
    </row>
    <row r="24" spans="1:7" ht="11.85" customHeight="1" x14ac:dyDescent="0.25">
      <c r="A24" s="222" t="s">
        <v>362</v>
      </c>
      <c r="B24" s="226">
        <v>0</v>
      </c>
      <c r="C24" s="224"/>
      <c r="D24" s="224"/>
      <c r="E24" s="226"/>
      <c r="F24" s="226">
        <v>0</v>
      </c>
      <c r="G24" s="224"/>
    </row>
    <row r="25" spans="1:7" ht="11.85" customHeight="1" x14ac:dyDescent="0.2">
      <c r="A25" s="222" t="s">
        <v>363</v>
      </c>
      <c r="B25" s="223"/>
      <c r="C25" s="223"/>
      <c r="D25" s="223"/>
      <c r="E25" s="223"/>
      <c r="F25" s="223"/>
      <c r="G25" s="223"/>
    </row>
    <row r="26" spans="1:7" ht="12.2" customHeight="1" x14ac:dyDescent="0.2">
      <c r="A26" s="222" t="s">
        <v>364</v>
      </c>
      <c r="B26" s="223"/>
      <c r="C26" s="223"/>
      <c r="D26" s="223"/>
      <c r="E26" s="223"/>
      <c r="F26" s="223"/>
      <c r="G26" s="223"/>
    </row>
    <row r="27" spans="1:7" ht="12.2" customHeight="1" x14ac:dyDescent="0.25">
      <c r="A27" s="218" t="s">
        <v>365</v>
      </c>
      <c r="B27" s="228">
        <v>0</v>
      </c>
      <c r="C27" s="229"/>
      <c r="D27" s="229">
        <v>1950</v>
      </c>
      <c r="E27" s="228">
        <v>2927</v>
      </c>
      <c r="F27" s="228">
        <v>0</v>
      </c>
      <c r="G27" s="229">
        <v>4877</v>
      </c>
    </row>
  </sheetData>
  <mergeCells count="5">
    <mergeCell ref="A20:G20"/>
    <mergeCell ref="A1:P1"/>
    <mergeCell ref="A2:P2"/>
    <mergeCell ref="A3:P3"/>
    <mergeCell ref="B9:G9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9656-2FE6-40A7-B328-D641E6C6CA80}">
  <dimension ref="A1:N19"/>
  <sheetViews>
    <sheetView workbookViewId="0">
      <selection activeCell="V29" sqref="V29"/>
    </sheetView>
  </sheetViews>
  <sheetFormatPr defaultRowHeight="12.75" x14ac:dyDescent="0.25"/>
  <cols>
    <col min="1" max="1" width="35.140625" style="213" customWidth="1"/>
    <col min="2" max="2" width="24.42578125" style="213" customWidth="1"/>
    <col min="3" max="3" width="24.28515625" style="213" customWidth="1"/>
    <col min="4" max="4" width="19.7109375" style="213" customWidth="1"/>
    <col min="5" max="5" width="21" style="213" customWidth="1"/>
    <col min="6" max="6" width="0.140625" style="213" hidden="1" customWidth="1"/>
    <col min="7" max="14" width="9.140625" style="213" hidden="1" customWidth="1"/>
    <col min="15" max="16384" width="9.140625" style="213"/>
  </cols>
  <sheetData>
    <row r="1" spans="1:14" ht="15" x14ac:dyDescent="0.25">
      <c r="A1" s="287" t="s">
        <v>417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</row>
    <row r="2" spans="1:14" ht="15" x14ac:dyDescent="0.25">
      <c r="A2" s="287" t="s">
        <v>384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</row>
    <row r="3" spans="1:14" ht="15" x14ac:dyDescent="0.25">
      <c r="A3" s="287" t="s">
        <v>344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</row>
    <row r="4" spans="1:14" ht="15" x14ac:dyDescent="0.25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</row>
    <row r="6" spans="1:14" ht="30.75" customHeight="1" x14ac:dyDescent="0.25">
      <c r="A6" s="305" t="s">
        <v>416</v>
      </c>
      <c r="B6" s="306"/>
      <c r="C6" s="306"/>
      <c r="D6" s="306"/>
      <c r="E6" s="306"/>
    </row>
    <row r="7" spans="1:14" ht="30.75" customHeight="1" x14ac:dyDescent="0.25">
      <c r="A7" s="246"/>
      <c r="B7" s="247"/>
      <c r="C7" s="247"/>
      <c r="D7" s="247"/>
      <c r="E7" s="247"/>
    </row>
    <row r="8" spans="1:14" ht="30.75" customHeight="1" x14ac:dyDescent="0.25">
      <c r="A8" s="246"/>
      <c r="B8" s="247"/>
      <c r="C8" s="247"/>
      <c r="D8" s="247"/>
      <c r="E8" s="247"/>
    </row>
    <row r="10" spans="1:14" x14ac:dyDescent="0.25">
      <c r="E10" s="245" t="s">
        <v>285</v>
      </c>
    </row>
    <row r="11" spans="1:14" ht="57" customHeight="1" x14ac:dyDescent="0.25">
      <c r="A11" s="253" t="s">
        <v>68</v>
      </c>
      <c r="B11" s="253" t="s">
        <v>418</v>
      </c>
      <c r="C11" s="254">
        <v>2019</v>
      </c>
      <c r="D11" s="253" t="s">
        <v>379</v>
      </c>
      <c r="E11" s="253" t="s">
        <v>2</v>
      </c>
    </row>
    <row r="12" spans="1:14" ht="11.85" customHeight="1" x14ac:dyDescent="0.25">
      <c r="A12" s="257" t="s">
        <v>376</v>
      </c>
      <c r="B12" s="248">
        <v>1950</v>
      </c>
      <c r="C12" s="248">
        <v>2927</v>
      </c>
      <c r="D12" s="248">
        <v>0</v>
      </c>
      <c r="E12" s="248">
        <v>4877</v>
      </c>
    </row>
    <row r="13" spans="1:14" ht="11.85" customHeight="1" x14ac:dyDescent="0.25">
      <c r="A13" s="257" t="s">
        <v>373</v>
      </c>
      <c r="B13" s="248">
        <v>33721</v>
      </c>
      <c r="C13" s="248">
        <v>2913</v>
      </c>
      <c r="D13" s="248">
        <v>0</v>
      </c>
      <c r="E13" s="248">
        <v>36634</v>
      </c>
    </row>
    <row r="14" spans="1:14" ht="11.85" customHeight="1" x14ac:dyDescent="0.25">
      <c r="A14" s="257" t="s">
        <v>367</v>
      </c>
      <c r="B14" s="248">
        <v>0</v>
      </c>
      <c r="C14" s="248" t="s">
        <v>369</v>
      </c>
      <c r="D14" s="248">
        <v>0</v>
      </c>
      <c r="E14" s="248" t="s">
        <v>369</v>
      </c>
    </row>
    <row r="15" spans="1:14" ht="11.85" customHeight="1" x14ac:dyDescent="0.25">
      <c r="A15" s="257" t="s">
        <v>420</v>
      </c>
      <c r="B15" s="248">
        <v>101786</v>
      </c>
      <c r="C15" s="248">
        <v>87908</v>
      </c>
      <c r="D15" s="248">
        <v>0</v>
      </c>
      <c r="E15" s="248">
        <v>189694</v>
      </c>
    </row>
    <row r="16" spans="1:14" ht="11.85" customHeight="1" x14ac:dyDescent="0.25">
      <c r="A16" s="255"/>
      <c r="B16" s="248"/>
      <c r="C16" s="248"/>
      <c r="D16" s="248"/>
      <c r="E16" s="248"/>
    </row>
    <row r="17" spans="1:5" ht="11.85" customHeight="1" x14ac:dyDescent="0.2">
      <c r="A17" s="255"/>
      <c r="B17" s="252"/>
      <c r="C17" s="252"/>
      <c r="D17" s="252"/>
      <c r="E17" s="252"/>
    </row>
    <row r="18" spans="1:5" ht="12.2" customHeight="1" x14ac:dyDescent="0.2">
      <c r="A18" s="255"/>
      <c r="B18" s="249"/>
      <c r="C18" s="249"/>
      <c r="D18" s="249"/>
      <c r="E18" s="249"/>
    </row>
    <row r="19" spans="1:5" ht="18" customHeight="1" x14ac:dyDescent="0.25">
      <c r="A19" s="256" t="s">
        <v>419</v>
      </c>
      <c r="B19" s="250">
        <f>SUM(B12:B18)</f>
        <v>137457</v>
      </c>
      <c r="C19" s="250">
        <f>SUM(C12:C18)</f>
        <v>93748</v>
      </c>
      <c r="D19" s="251">
        <v>0</v>
      </c>
      <c r="E19" s="250">
        <f>SUM(E12:E18)</f>
        <v>231205</v>
      </c>
    </row>
  </sheetData>
  <mergeCells count="4">
    <mergeCell ref="A1:N1"/>
    <mergeCell ref="A2:N2"/>
    <mergeCell ref="A3:N3"/>
    <mergeCell ref="A6:E6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C63C-E68F-442F-A520-ADFB95F4A9F8}">
  <dimension ref="A1:D43"/>
  <sheetViews>
    <sheetView tabSelected="1" topLeftCell="A16" workbookViewId="0">
      <selection activeCell="G37" sqref="G37"/>
    </sheetView>
  </sheetViews>
  <sheetFormatPr defaultRowHeight="15" x14ac:dyDescent="0.25"/>
  <cols>
    <col min="1" max="1" width="6" style="13" customWidth="1"/>
    <col min="2" max="2" width="40.7109375" style="13" customWidth="1"/>
    <col min="3" max="3" width="14.140625" style="13" customWidth="1"/>
    <col min="4" max="4" width="13.7109375" style="13" customWidth="1"/>
    <col min="5" max="16384" width="9.140625" style="13"/>
  </cols>
  <sheetData>
    <row r="1" spans="1:4" ht="15.75" x14ac:dyDescent="0.25">
      <c r="A1" s="100"/>
      <c r="B1" s="100" t="s">
        <v>288</v>
      </c>
      <c r="C1" s="100"/>
    </row>
    <row r="2" spans="1:4" ht="16.5" thickBot="1" x14ac:dyDescent="0.3">
      <c r="A2" s="100"/>
      <c r="C2" s="100"/>
    </row>
    <row r="3" spans="1:4" ht="15.75" customHeight="1" thickTop="1" x14ac:dyDescent="0.25">
      <c r="A3" s="101" t="s">
        <v>289</v>
      </c>
      <c r="B3" s="309" t="s">
        <v>290</v>
      </c>
      <c r="C3" s="314" t="s">
        <v>291</v>
      </c>
      <c r="D3" s="314" t="s">
        <v>378</v>
      </c>
    </row>
    <row r="4" spans="1:4" x14ac:dyDescent="0.25">
      <c r="A4" s="102" t="s">
        <v>292</v>
      </c>
      <c r="B4" s="313"/>
      <c r="C4" s="315"/>
      <c r="D4" s="315"/>
    </row>
    <row r="5" spans="1:4" ht="9.75" customHeight="1" thickBot="1" x14ac:dyDescent="0.3">
      <c r="A5" s="103"/>
      <c r="B5" s="310"/>
      <c r="C5" s="316"/>
      <c r="D5" s="316"/>
    </row>
    <row r="6" spans="1:4" ht="16.5" thickBot="1" x14ac:dyDescent="0.3">
      <c r="A6" s="104">
        <v>1</v>
      </c>
      <c r="B6" s="105" t="s">
        <v>316</v>
      </c>
      <c r="C6" s="106">
        <v>32644</v>
      </c>
      <c r="D6" s="106">
        <v>32814</v>
      </c>
    </row>
    <row r="7" spans="1:4" ht="16.5" thickBot="1" x14ac:dyDescent="0.3">
      <c r="A7" s="104">
        <v>2</v>
      </c>
      <c r="B7" s="105" t="s">
        <v>293</v>
      </c>
      <c r="C7" s="106">
        <v>13354</v>
      </c>
      <c r="D7" s="106">
        <v>14192</v>
      </c>
    </row>
    <row r="8" spans="1:4" ht="16.5" thickBot="1" x14ac:dyDescent="0.3">
      <c r="A8" s="104">
        <v>3</v>
      </c>
      <c r="B8" s="107" t="s">
        <v>294</v>
      </c>
      <c r="C8" s="108">
        <v>12533</v>
      </c>
      <c r="D8" s="108">
        <v>12068</v>
      </c>
    </row>
    <row r="9" spans="1:4" ht="16.5" thickBot="1" x14ac:dyDescent="0.3">
      <c r="A9" s="104">
        <v>4</v>
      </c>
      <c r="B9" s="107" t="s">
        <v>317</v>
      </c>
      <c r="C9" s="108">
        <v>42411</v>
      </c>
      <c r="D9" s="108">
        <v>42457</v>
      </c>
    </row>
    <row r="10" spans="1:4" ht="16.5" thickBot="1" x14ac:dyDescent="0.3">
      <c r="A10" s="104">
        <v>6</v>
      </c>
      <c r="B10" s="107" t="s">
        <v>295</v>
      </c>
      <c r="C10" s="108">
        <v>7219</v>
      </c>
      <c r="D10" s="108">
        <v>6806</v>
      </c>
    </row>
    <row r="11" spans="1:4" ht="16.5" thickBot="1" x14ac:dyDescent="0.3">
      <c r="A11" s="104">
        <v>7</v>
      </c>
      <c r="B11" s="107" t="s">
        <v>296</v>
      </c>
      <c r="C11" s="108">
        <v>1800</v>
      </c>
      <c r="D11" s="108">
        <v>1800</v>
      </c>
    </row>
    <row r="12" spans="1:4" ht="16.5" thickBot="1" x14ac:dyDescent="0.3">
      <c r="A12" s="109">
        <v>8</v>
      </c>
      <c r="B12" s="110" t="s">
        <v>297</v>
      </c>
      <c r="C12" s="111">
        <f>SUM(C6:C11)</f>
        <v>109961</v>
      </c>
      <c r="D12" s="111">
        <f>SUM(D6:D11)</f>
        <v>110137</v>
      </c>
    </row>
    <row r="14" spans="1:4" ht="15.75" x14ac:dyDescent="0.25">
      <c r="A14" s="112"/>
      <c r="B14" s="100" t="s">
        <v>298</v>
      </c>
      <c r="C14" s="112"/>
    </row>
    <row r="15" spans="1:4" ht="16.5" thickBot="1" x14ac:dyDescent="0.3">
      <c r="A15" s="112"/>
      <c r="B15" s="112"/>
      <c r="C15" s="112"/>
    </row>
    <row r="16" spans="1:4" ht="36.75" customHeight="1" thickTop="1" x14ac:dyDescent="0.25">
      <c r="A16" s="317" t="s">
        <v>299</v>
      </c>
      <c r="B16" s="319" t="s">
        <v>300</v>
      </c>
      <c r="C16" s="321" t="s">
        <v>291</v>
      </c>
      <c r="D16" s="311" t="s">
        <v>378</v>
      </c>
    </row>
    <row r="17" spans="1:4" ht="0.75" customHeight="1" thickBot="1" x14ac:dyDescent="0.3">
      <c r="A17" s="318"/>
      <c r="B17" s="320"/>
      <c r="C17" s="322"/>
      <c r="D17" s="312"/>
    </row>
    <row r="18" spans="1:4" ht="16.5" thickBot="1" x14ac:dyDescent="0.3">
      <c r="A18" s="104" t="s">
        <v>131</v>
      </c>
      <c r="B18" s="105" t="s">
        <v>318</v>
      </c>
      <c r="C18" s="106">
        <v>2515</v>
      </c>
      <c r="D18" s="106">
        <v>2178</v>
      </c>
    </row>
    <row r="19" spans="1:4" ht="15.75" customHeight="1" thickBot="1" x14ac:dyDescent="0.3">
      <c r="A19" s="104" t="s">
        <v>132</v>
      </c>
      <c r="B19" s="105" t="s">
        <v>319</v>
      </c>
      <c r="C19" s="106">
        <v>1202</v>
      </c>
      <c r="D19" s="106">
        <v>1480</v>
      </c>
    </row>
    <row r="20" spans="1:4" ht="15" customHeight="1" thickBot="1" x14ac:dyDescent="0.3">
      <c r="A20" s="104" t="s">
        <v>133</v>
      </c>
      <c r="B20" s="105" t="s">
        <v>320</v>
      </c>
      <c r="C20" s="106">
        <v>2832</v>
      </c>
      <c r="D20" s="106">
        <v>2930</v>
      </c>
    </row>
    <row r="21" spans="1:4" ht="16.5" customHeight="1" thickBot="1" x14ac:dyDescent="0.3">
      <c r="A21" s="104" t="s">
        <v>134</v>
      </c>
      <c r="B21" s="105" t="s">
        <v>321</v>
      </c>
      <c r="C21" s="106">
        <v>858</v>
      </c>
      <c r="D21" s="106">
        <v>781</v>
      </c>
    </row>
    <row r="22" spans="1:4" ht="16.5" customHeight="1" thickBot="1" x14ac:dyDescent="0.3">
      <c r="A22" s="104" t="s">
        <v>135</v>
      </c>
      <c r="B22" s="105" t="s">
        <v>322</v>
      </c>
      <c r="C22" s="106">
        <v>1151</v>
      </c>
      <c r="D22" s="106">
        <v>1250</v>
      </c>
    </row>
    <row r="23" spans="1:4" ht="15" customHeight="1" thickBot="1" x14ac:dyDescent="0.3">
      <c r="A23" s="104" t="s">
        <v>136</v>
      </c>
      <c r="B23" s="105" t="s">
        <v>323</v>
      </c>
      <c r="C23" s="106">
        <v>4134</v>
      </c>
      <c r="D23" s="106">
        <v>4103</v>
      </c>
    </row>
    <row r="24" spans="1:4" ht="15" customHeight="1" thickBot="1" x14ac:dyDescent="0.3">
      <c r="A24" s="104" t="s">
        <v>137</v>
      </c>
      <c r="B24" s="105" t="s">
        <v>301</v>
      </c>
      <c r="C24" s="106">
        <v>4752</v>
      </c>
      <c r="D24" s="106">
        <v>4741</v>
      </c>
    </row>
    <row r="25" spans="1:4" ht="16.5" thickBot="1" x14ac:dyDescent="0.3">
      <c r="A25" s="113" t="s">
        <v>138</v>
      </c>
      <c r="B25" s="114" t="s">
        <v>302</v>
      </c>
      <c r="C25" s="111">
        <f>SUM(C18:C24)</f>
        <v>17444</v>
      </c>
      <c r="D25" s="111">
        <f>SUM(D18:D24)</f>
        <v>17463</v>
      </c>
    </row>
    <row r="26" spans="1:4" ht="16.5" thickTop="1" x14ac:dyDescent="0.25">
      <c r="A26" s="115"/>
    </row>
    <row r="27" spans="1:4" ht="15.75" x14ac:dyDescent="0.25">
      <c r="A27" s="112"/>
      <c r="B27" s="100" t="s">
        <v>303</v>
      </c>
      <c r="D27" s="125"/>
    </row>
    <row r="28" spans="1:4" ht="16.5" thickBot="1" x14ac:dyDescent="0.3">
      <c r="A28" s="112"/>
      <c r="B28" s="100"/>
    </row>
    <row r="29" spans="1:4" ht="24.75" customHeight="1" thickTop="1" x14ac:dyDescent="0.25">
      <c r="A29" s="307" t="s">
        <v>299</v>
      </c>
      <c r="B29" s="309" t="s">
        <v>304</v>
      </c>
      <c r="C29" s="311" t="s">
        <v>291</v>
      </c>
      <c r="D29" s="311" t="s">
        <v>378</v>
      </c>
    </row>
    <row r="30" spans="1:4" ht="14.25" customHeight="1" thickBot="1" x14ac:dyDescent="0.3">
      <c r="A30" s="308"/>
      <c r="B30" s="310"/>
      <c r="C30" s="312"/>
      <c r="D30" s="312"/>
    </row>
    <row r="31" spans="1:4" ht="20.25" customHeight="1" thickBot="1" x14ac:dyDescent="0.3">
      <c r="A31" s="104" t="s">
        <v>131</v>
      </c>
      <c r="B31" s="116" t="s">
        <v>305</v>
      </c>
      <c r="C31" s="106">
        <v>37733</v>
      </c>
      <c r="D31" s="106">
        <v>38508</v>
      </c>
    </row>
    <row r="32" spans="1:4" ht="28.5" customHeight="1" thickBot="1" x14ac:dyDescent="0.3">
      <c r="A32" s="104" t="s">
        <v>132</v>
      </c>
      <c r="B32" s="105" t="s">
        <v>306</v>
      </c>
      <c r="C32" s="106">
        <v>3129</v>
      </c>
      <c r="D32" s="106">
        <v>2575</v>
      </c>
    </row>
    <row r="33" spans="1:4" ht="18.75" customHeight="1" thickBot="1" x14ac:dyDescent="0.3">
      <c r="A33" s="104" t="s">
        <v>133</v>
      </c>
      <c r="B33" s="105" t="s">
        <v>307</v>
      </c>
      <c r="C33" s="106">
        <v>8383</v>
      </c>
      <c r="D33" s="106">
        <v>8159</v>
      </c>
    </row>
    <row r="34" spans="1:4" ht="19.5" customHeight="1" thickBot="1" x14ac:dyDescent="0.3">
      <c r="A34" s="104" t="s">
        <v>134</v>
      </c>
      <c r="B34" s="105" t="s">
        <v>308</v>
      </c>
      <c r="C34" s="106">
        <v>641</v>
      </c>
      <c r="D34" s="106">
        <v>652</v>
      </c>
    </row>
    <row r="35" spans="1:4" ht="19.5" customHeight="1" thickBot="1" x14ac:dyDescent="0.3">
      <c r="A35" s="104" t="s">
        <v>135</v>
      </c>
      <c r="B35" s="105" t="s">
        <v>309</v>
      </c>
      <c r="C35" s="106">
        <v>11</v>
      </c>
      <c r="D35" s="106">
        <v>0</v>
      </c>
    </row>
    <row r="36" spans="1:4" ht="16.5" customHeight="1" thickBot="1" x14ac:dyDescent="0.3">
      <c r="A36" s="104" t="s">
        <v>136</v>
      </c>
      <c r="B36" s="105" t="s">
        <v>310</v>
      </c>
      <c r="C36" s="106">
        <v>228</v>
      </c>
      <c r="D36" s="106">
        <v>298</v>
      </c>
    </row>
    <row r="37" spans="1:4" ht="15.75" customHeight="1" thickBot="1" x14ac:dyDescent="0.3">
      <c r="A37" s="104" t="s">
        <v>137</v>
      </c>
      <c r="B37" s="105" t="s">
        <v>311</v>
      </c>
      <c r="C37" s="106">
        <v>1910</v>
      </c>
      <c r="D37" s="106">
        <v>2525</v>
      </c>
    </row>
    <row r="38" spans="1:4" ht="18.75" customHeight="1" thickBot="1" x14ac:dyDescent="0.3">
      <c r="A38" s="104" t="s">
        <v>138</v>
      </c>
      <c r="B38" s="105" t="s">
        <v>312</v>
      </c>
      <c r="C38" s="106">
        <v>89</v>
      </c>
      <c r="D38" s="106">
        <v>89</v>
      </c>
    </row>
    <row r="39" spans="1:4" ht="21" customHeight="1" thickBot="1" x14ac:dyDescent="0.3">
      <c r="A39" s="104" t="s">
        <v>139</v>
      </c>
      <c r="B39" s="105" t="s">
        <v>313</v>
      </c>
      <c r="C39" s="106">
        <v>601</v>
      </c>
      <c r="D39" s="106">
        <v>676</v>
      </c>
    </row>
    <row r="40" spans="1:4" ht="15" customHeight="1" thickBot="1" x14ac:dyDescent="0.3">
      <c r="A40" s="104" t="s">
        <v>140</v>
      </c>
      <c r="B40" s="105" t="s">
        <v>314</v>
      </c>
      <c r="C40" s="106">
        <v>708</v>
      </c>
      <c r="D40" s="106">
        <v>548</v>
      </c>
    </row>
    <row r="41" spans="1:4" ht="15.75" customHeight="1" thickBot="1" x14ac:dyDescent="0.3">
      <c r="A41" s="104" t="s">
        <v>141</v>
      </c>
      <c r="B41" s="117" t="s">
        <v>315</v>
      </c>
      <c r="C41" s="118">
        <v>741</v>
      </c>
      <c r="D41" s="118">
        <v>741</v>
      </c>
    </row>
    <row r="42" spans="1:4" ht="15.75" customHeight="1" thickBot="1" x14ac:dyDescent="0.3">
      <c r="A42" s="113">
        <v>12</v>
      </c>
      <c r="B42" s="119" t="s">
        <v>142</v>
      </c>
      <c r="C42" s="120">
        <f>SUM(C31:C41)</f>
        <v>54174</v>
      </c>
      <c r="D42" s="120">
        <f>SUM(D31:D41)</f>
        <v>54771</v>
      </c>
    </row>
    <row r="43" spans="1:4" ht="15.75" thickTop="1" x14ac:dyDescent="0.25"/>
  </sheetData>
  <mergeCells count="11">
    <mergeCell ref="A29:A30"/>
    <mergeCell ref="B29:B30"/>
    <mergeCell ref="C29:C30"/>
    <mergeCell ref="D29:D30"/>
    <mergeCell ref="B3:B5"/>
    <mergeCell ref="C3:C5"/>
    <mergeCell ref="D3:D5"/>
    <mergeCell ref="A16:A17"/>
    <mergeCell ref="B16:B17"/>
    <mergeCell ref="C16:C17"/>
    <mergeCell ref="D16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zoomScaleNormal="100" workbookViewId="0">
      <selection activeCell="J8" sqref="J8"/>
    </sheetView>
  </sheetViews>
  <sheetFormatPr defaultRowHeight="15" x14ac:dyDescent="0.25"/>
  <cols>
    <col min="1" max="1" width="7.42578125" style="13" customWidth="1"/>
    <col min="2" max="2" width="47.140625" style="13" customWidth="1"/>
    <col min="3" max="3" width="10.7109375" style="13" customWidth="1"/>
    <col min="4" max="4" width="13" style="13" customWidth="1"/>
    <col min="5" max="5" width="51.5703125" style="13" customWidth="1"/>
    <col min="6" max="6" width="12" style="13" customWidth="1"/>
    <col min="7" max="7" width="15.85546875" style="13" customWidth="1"/>
    <col min="8" max="8" width="0.85546875" style="13" hidden="1" customWidth="1"/>
    <col min="9" max="16384" width="9.140625" style="13"/>
  </cols>
  <sheetData>
    <row r="1" spans="1:8" ht="15" customHeight="1" x14ac:dyDescent="0.25">
      <c r="A1" s="263" t="s">
        <v>402</v>
      </c>
      <c r="B1" s="263"/>
      <c r="C1" s="263"/>
      <c r="D1" s="263"/>
      <c r="E1" s="263"/>
      <c r="F1" s="264" t="s">
        <v>401</v>
      </c>
      <c r="G1" s="264"/>
      <c r="H1" s="264"/>
    </row>
    <row r="2" spans="1:8" ht="15" customHeight="1" x14ac:dyDescent="0.25">
      <c r="A2" s="263" t="s">
        <v>159</v>
      </c>
      <c r="B2" s="263"/>
      <c r="C2" s="263"/>
      <c r="D2" s="263"/>
      <c r="E2" s="263"/>
      <c r="F2" s="265" t="s">
        <v>160</v>
      </c>
      <c r="G2" s="265"/>
      <c r="H2" s="265"/>
    </row>
    <row r="3" spans="1:8" x14ac:dyDescent="0.25">
      <c r="A3" s="85"/>
      <c r="B3" s="85"/>
      <c r="C3" s="85"/>
      <c r="D3" s="85"/>
      <c r="E3" s="85"/>
      <c r="F3" s="85"/>
      <c r="G3" s="85"/>
      <c r="H3" s="156"/>
    </row>
    <row r="4" spans="1:8" ht="15.75" thickBot="1" x14ac:dyDescent="0.3">
      <c r="A4" s="324" t="s">
        <v>285</v>
      </c>
      <c r="B4" s="324"/>
      <c r="C4" s="324"/>
      <c r="D4" s="324"/>
      <c r="E4" s="324"/>
      <c r="F4" s="324"/>
      <c r="G4" s="324"/>
      <c r="H4" s="156"/>
    </row>
    <row r="5" spans="1:8" ht="16.5" thickTop="1" thickBot="1" x14ac:dyDescent="0.3">
      <c r="A5" s="266" t="s">
        <v>0</v>
      </c>
      <c r="B5" s="268" t="s">
        <v>162</v>
      </c>
      <c r="C5" s="269"/>
      <c r="D5" s="269"/>
      <c r="E5" s="269" t="s">
        <v>163</v>
      </c>
      <c r="F5" s="269"/>
      <c r="G5" s="270"/>
      <c r="H5" s="156"/>
    </row>
    <row r="6" spans="1:8" ht="33" customHeight="1" thickBot="1" x14ac:dyDescent="0.3">
      <c r="A6" s="267"/>
      <c r="B6" s="157" t="s">
        <v>1</v>
      </c>
      <c r="C6" s="158" t="s">
        <v>164</v>
      </c>
      <c r="D6" s="158" t="s">
        <v>243</v>
      </c>
      <c r="E6" s="159" t="s">
        <v>1</v>
      </c>
      <c r="F6" s="158" t="s">
        <v>164</v>
      </c>
      <c r="G6" s="160" t="s">
        <v>243</v>
      </c>
      <c r="H6" s="156"/>
    </row>
    <row r="7" spans="1:8" ht="15.75" thickBot="1" x14ac:dyDescent="0.3">
      <c r="A7" s="144" t="s">
        <v>3</v>
      </c>
      <c r="B7" s="157" t="s">
        <v>4</v>
      </c>
      <c r="C7" s="159" t="s">
        <v>5</v>
      </c>
      <c r="D7" s="159" t="s">
        <v>6</v>
      </c>
      <c r="E7" s="159" t="s">
        <v>7</v>
      </c>
      <c r="F7" s="159" t="s">
        <v>8</v>
      </c>
      <c r="G7" s="161" t="s">
        <v>9</v>
      </c>
      <c r="H7" s="156"/>
    </row>
    <row r="8" spans="1:8" x14ac:dyDescent="0.25">
      <c r="A8" s="126" t="s">
        <v>131</v>
      </c>
      <c r="B8" s="127" t="s">
        <v>165</v>
      </c>
      <c r="C8" s="128" t="s">
        <v>166</v>
      </c>
      <c r="D8" s="129">
        <v>127599</v>
      </c>
      <c r="E8" s="128" t="s">
        <v>167</v>
      </c>
      <c r="F8" s="128" t="s">
        <v>168</v>
      </c>
      <c r="G8" s="237">
        <v>69400</v>
      </c>
      <c r="H8" s="156"/>
    </row>
    <row r="9" spans="1:8" x14ac:dyDescent="0.25">
      <c r="A9" s="131" t="s">
        <v>132</v>
      </c>
      <c r="B9" s="132" t="s">
        <v>33</v>
      </c>
      <c r="C9" s="133" t="s">
        <v>169</v>
      </c>
      <c r="D9" s="134">
        <v>38637</v>
      </c>
      <c r="E9" s="133" t="s">
        <v>170</v>
      </c>
      <c r="F9" s="133" t="s">
        <v>171</v>
      </c>
      <c r="G9" s="238">
        <v>13556</v>
      </c>
      <c r="H9" s="156"/>
    </row>
    <row r="10" spans="1:8" x14ac:dyDescent="0.25">
      <c r="A10" s="131" t="s">
        <v>133</v>
      </c>
      <c r="B10" s="132" t="s">
        <v>27</v>
      </c>
      <c r="C10" s="133" t="s">
        <v>172</v>
      </c>
      <c r="D10" s="134">
        <v>752</v>
      </c>
      <c r="E10" s="133" t="s">
        <v>173</v>
      </c>
      <c r="F10" s="133" t="s">
        <v>174</v>
      </c>
      <c r="G10" s="238">
        <v>36831</v>
      </c>
      <c r="H10" s="156"/>
    </row>
    <row r="11" spans="1:8" x14ac:dyDescent="0.25">
      <c r="A11" s="131" t="s">
        <v>134</v>
      </c>
      <c r="B11" s="132" t="s">
        <v>175</v>
      </c>
      <c r="C11" s="133" t="s">
        <v>176</v>
      </c>
      <c r="D11" s="134">
        <v>0</v>
      </c>
      <c r="E11" s="133" t="s">
        <v>127</v>
      </c>
      <c r="F11" s="133" t="s">
        <v>177</v>
      </c>
      <c r="G11" s="238">
        <v>4866</v>
      </c>
      <c r="H11" s="156"/>
    </row>
    <row r="12" spans="1:8" ht="15.75" thickBot="1" x14ac:dyDescent="0.3">
      <c r="A12" s="136" t="s">
        <v>135</v>
      </c>
      <c r="B12" s="137"/>
      <c r="C12" s="138"/>
      <c r="D12" s="139"/>
      <c r="E12" s="138" t="s">
        <v>178</v>
      </c>
      <c r="F12" s="138" t="s">
        <v>179</v>
      </c>
      <c r="G12" s="239">
        <v>57809</v>
      </c>
      <c r="H12" s="156"/>
    </row>
    <row r="13" spans="1:8" ht="15.75" thickBot="1" x14ac:dyDescent="0.3">
      <c r="A13" s="140" t="s">
        <v>136</v>
      </c>
      <c r="B13" s="141"/>
      <c r="C13" s="142"/>
      <c r="D13" s="143"/>
      <c r="E13" s="138" t="s">
        <v>178</v>
      </c>
      <c r="F13" s="138" t="s">
        <v>179</v>
      </c>
      <c r="G13" s="240">
        <v>3200</v>
      </c>
      <c r="H13" s="156"/>
    </row>
    <row r="14" spans="1:8" ht="31.5" customHeight="1" thickBot="1" x14ac:dyDescent="0.3">
      <c r="A14" s="144" t="s">
        <v>137</v>
      </c>
      <c r="B14" s="162" t="s">
        <v>180</v>
      </c>
      <c r="C14" s="146"/>
      <c r="D14" s="163">
        <f>SUM(D8:D12)</f>
        <v>166988</v>
      </c>
      <c r="E14" s="146" t="s">
        <v>181</v>
      </c>
      <c r="F14" s="146"/>
      <c r="G14" s="164">
        <f>SUM(G8:G13)</f>
        <v>185662</v>
      </c>
      <c r="H14" s="156"/>
    </row>
    <row r="15" spans="1:8" x14ac:dyDescent="0.25">
      <c r="A15" s="126" t="s">
        <v>138</v>
      </c>
      <c r="B15" s="127" t="s">
        <v>182</v>
      </c>
      <c r="C15" s="128" t="s">
        <v>183</v>
      </c>
      <c r="D15" s="129">
        <v>37880</v>
      </c>
      <c r="E15" s="145"/>
      <c r="F15" s="128"/>
      <c r="G15" s="130"/>
      <c r="H15" s="156"/>
    </row>
    <row r="16" spans="1:8" x14ac:dyDescent="0.25">
      <c r="A16" s="131" t="s">
        <v>139</v>
      </c>
      <c r="B16" s="132" t="s">
        <v>184</v>
      </c>
      <c r="C16" s="133" t="s">
        <v>287</v>
      </c>
      <c r="D16" s="134">
        <v>0</v>
      </c>
      <c r="E16" s="133" t="s">
        <v>185</v>
      </c>
      <c r="F16" s="133" t="s">
        <v>286</v>
      </c>
      <c r="G16" s="135">
        <v>3952</v>
      </c>
      <c r="H16" s="156"/>
    </row>
    <row r="17" spans="1:8" ht="16.5" thickBot="1" x14ac:dyDescent="0.3">
      <c r="A17" s="131" t="s">
        <v>140</v>
      </c>
      <c r="B17" s="175" t="s">
        <v>186</v>
      </c>
      <c r="C17" s="174" t="s">
        <v>187</v>
      </c>
      <c r="D17" s="134"/>
      <c r="E17" s="174" t="s">
        <v>188</v>
      </c>
      <c r="F17" s="174" t="s">
        <v>189</v>
      </c>
      <c r="G17" s="135"/>
      <c r="H17" s="156"/>
    </row>
    <row r="18" spans="1:8" ht="22.5" customHeight="1" thickBot="1" x14ac:dyDescent="0.3">
      <c r="A18" s="144" t="s">
        <v>141</v>
      </c>
      <c r="B18" s="162" t="s">
        <v>190</v>
      </c>
      <c r="C18" s="146" t="s">
        <v>191</v>
      </c>
      <c r="D18" s="163">
        <f>SUM(D15:D17)</f>
        <v>37880</v>
      </c>
      <c r="E18" s="146" t="s">
        <v>192</v>
      </c>
      <c r="F18" s="146"/>
      <c r="G18" s="164">
        <f>SUM(G15:G17)</f>
        <v>3952</v>
      </c>
      <c r="H18" s="156"/>
    </row>
    <row r="19" spans="1:8" ht="20.25" customHeight="1" thickBot="1" x14ac:dyDescent="0.3">
      <c r="A19" s="144" t="s">
        <v>209</v>
      </c>
      <c r="B19" s="162" t="s">
        <v>193</v>
      </c>
      <c r="C19" s="146"/>
      <c r="D19" s="163">
        <f>SUM(D14+D18)</f>
        <v>204868</v>
      </c>
      <c r="E19" s="146" t="s">
        <v>194</v>
      </c>
      <c r="F19" s="146"/>
      <c r="G19" s="164">
        <f>SUM(G14+G18)</f>
        <v>189614</v>
      </c>
      <c r="H19" s="156"/>
    </row>
    <row r="20" spans="1:8" ht="15.75" thickBot="1" x14ac:dyDescent="0.3">
      <c r="A20" s="144" t="s">
        <v>131</v>
      </c>
      <c r="B20" s="147"/>
      <c r="C20" s="148"/>
      <c r="D20" s="149"/>
      <c r="E20" s="150"/>
      <c r="F20" s="148"/>
      <c r="G20" s="151"/>
      <c r="H20" s="156"/>
    </row>
    <row r="21" spans="1:8" ht="21" customHeight="1" thickBot="1" x14ac:dyDescent="0.3">
      <c r="A21" s="144" t="s">
        <v>261</v>
      </c>
      <c r="B21" s="258" t="s">
        <v>195</v>
      </c>
      <c r="C21" s="259"/>
      <c r="D21" s="260"/>
      <c r="E21" s="261" t="s">
        <v>196</v>
      </c>
      <c r="F21" s="259"/>
      <c r="G21" s="262"/>
      <c r="H21" s="156"/>
    </row>
    <row r="22" spans="1:8" x14ac:dyDescent="0.25">
      <c r="A22" s="126" t="s">
        <v>263</v>
      </c>
      <c r="B22" s="127" t="s">
        <v>197</v>
      </c>
      <c r="C22" s="128" t="s">
        <v>198</v>
      </c>
      <c r="D22" s="129"/>
      <c r="E22" s="128" t="s">
        <v>199</v>
      </c>
      <c r="F22" s="128" t="s">
        <v>200</v>
      </c>
      <c r="G22" s="237">
        <v>89595</v>
      </c>
      <c r="H22" s="156"/>
    </row>
    <row r="23" spans="1:8" x14ac:dyDescent="0.25">
      <c r="A23" s="131" t="s">
        <v>212</v>
      </c>
      <c r="B23" s="132" t="s">
        <v>201</v>
      </c>
      <c r="C23" s="133" t="s">
        <v>202</v>
      </c>
      <c r="D23" s="134"/>
      <c r="E23" s="133" t="s">
        <v>203</v>
      </c>
      <c r="F23" s="133" t="s">
        <v>204</v>
      </c>
      <c r="G23" s="238">
        <v>60587</v>
      </c>
      <c r="H23" s="156"/>
    </row>
    <row r="24" spans="1:8" ht="15.75" thickBot="1" x14ac:dyDescent="0.3">
      <c r="A24" s="136" t="s">
        <v>215</v>
      </c>
      <c r="B24" s="152" t="s">
        <v>205</v>
      </c>
      <c r="C24" s="138" t="s">
        <v>206</v>
      </c>
      <c r="D24" s="139">
        <v>600</v>
      </c>
      <c r="E24" s="138" t="s">
        <v>207</v>
      </c>
      <c r="F24" s="138" t="s">
        <v>208</v>
      </c>
      <c r="G24" s="239">
        <v>1000</v>
      </c>
      <c r="H24" s="156"/>
    </row>
    <row r="25" spans="1:8" ht="15.75" thickBot="1" x14ac:dyDescent="0.3">
      <c r="A25" s="140" t="s">
        <v>218</v>
      </c>
      <c r="B25" s="153"/>
      <c r="C25" s="142"/>
      <c r="D25" s="143"/>
      <c r="E25" s="138" t="s">
        <v>207</v>
      </c>
      <c r="F25" s="138" t="s">
        <v>179</v>
      </c>
      <c r="G25" s="240">
        <v>29925</v>
      </c>
      <c r="H25" s="156"/>
    </row>
    <row r="26" spans="1:8" ht="21.75" customHeight="1" thickBot="1" x14ac:dyDescent="0.3">
      <c r="A26" s="144" t="s">
        <v>329</v>
      </c>
      <c r="B26" s="162" t="s">
        <v>210</v>
      </c>
      <c r="C26" s="146"/>
      <c r="D26" s="163">
        <f>SUM(D22:D24)</f>
        <v>600</v>
      </c>
      <c r="E26" s="146" t="s">
        <v>211</v>
      </c>
      <c r="F26" s="146"/>
      <c r="G26" s="241">
        <f>SUM(G22:G25)</f>
        <v>181107</v>
      </c>
      <c r="H26" s="156"/>
    </row>
    <row r="27" spans="1:8" ht="21.75" customHeight="1" thickBot="1" x14ac:dyDescent="0.3">
      <c r="A27" s="144" t="s">
        <v>330</v>
      </c>
      <c r="B27" s="162" t="s">
        <v>213</v>
      </c>
      <c r="C27" s="146"/>
      <c r="D27" s="163">
        <v>165253</v>
      </c>
      <c r="E27" s="146" t="s">
        <v>214</v>
      </c>
      <c r="F27" s="146"/>
      <c r="G27" s="165"/>
      <c r="H27" s="156"/>
    </row>
    <row r="28" spans="1:8" ht="21" customHeight="1" thickBot="1" x14ac:dyDescent="0.3">
      <c r="A28" s="144" t="s">
        <v>331</v>
      </c>
      <c r="B28" s="166" t="s">
        <v>216</v>
      </c>
      <c r="C28" s="167"/>
      <c r="D28" s="168">
        <f>SUM(D26:D27)</f>
        <v>165853</v>
      </c>
      <c r="E28" s="167" t="s">
        <v>217</v>
      </c>
      <c r="F28" s="167"/>
      <c r="G28" s="169">
        <f>SUM(G26:G27)</f>
        <v>181107</v>
      </c>
      <c r="H28" s="156"/>
    </row>
    <row r="29" spans="1:8" ht="21" customHeight="1" thickBot="1" x14ac:dyDescent="0.3">
      <c r="A29" s="154" t="s">
        <v>332</v>
      </c>
      <c r="B29" s="170" t="s">
        <v>219</v>
      </c>
      <c r="C29" s="170"/>
      <c r="D29" s="143">
        <f>SUM(D19+D28)</f>
        <v>370721</v>
      </c>
      <c r="E29" s="170" t="s">
        <v>220</v>
      </c>
      <c r="F29" s="170"/>
      <c r="G29" s="143">
        <f>SUM(G19+G28)</f>
        <v>370721</v>
      </c>
      <c r="H29" s="156"/>
    </row>
    <row r="30" spans="1:8" ht="15.75" thickTop="1" x14ac:dyDescent="0.25">
      <c r="A30" s="155"/>
      <c r="B30" s="155"/>
      <c r="C30" s="155"/>
      <c r="D30" s="155"/>
      <c r="E30" s="155"/>
      <c r="F30" s="155"/>
      <c r="G30" s="155"/>
    </row>
  </sheetData>
  <mergeCells count="10">
    <mergeCell ref="B21:D21"/>
    <mergeCell ref="E21:G21"/>
    <mergeCell ref="A1:E1"/>
    <mergeCell ref="F1:H1"/>
    <mergeCell ref="A2:E2"/>
    <mergeCell ref="F2:H2"/>
    <mergeCell ref="A4:G4"/>
    <mergeCell ref="A5:A6"/>
    <mergeCell ref="B5:D5"/>
    <mergeCell ref="E5:G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3A19-5BC9-42C2-9823-E24EEC1A6EAC}">
  <dimension ref="A2:L50"/>
  <sheetViews>
    <sheetView workbookViewId="0">
      <selection activeCell="N41" sqref="N41"/>
    </sheetView>
  </sheetViews>
  <sheetFormatPr defaultRowHeight="15" x14ac:dyDescent="0.25"/>
  <cols>
    <col min="1" max="1" width="2.5703125" style="13" customWidth="1"/>
    <col min="2" max="2" width="2.7109375" style="13" customWidth="1"/>
    <col min="3" max="3" width="2.42578125" style="13" customWidth="1"/>
    <col min="4" max="4" width="39" style="13" customWidth="1"/>
    <col min="5" max="7" width="9.140625" style="13" customWidth="1"/>
    <col min="8" max="8" width="9.5703125" style="13" customWidth="1"/>
    <col min="9" max="10" width="9.140625" style="13" hidden="1" customWidth="1"/>
    <col min="11" max="12" width="9.140625" style="13" customWidth="1"/>
    <col min="13" max="257" width="9.140625" style="13"/>
    <col min="258" max="258" width="3.28515625" style="13" customWidth="1"/>
    <col min="259" max="259" width="37.42578125" style="13" customWidth="1"/>
    <col min="260" max="260" width="9.5703125" style="13" customWidth="1"/>
    <col min="261" max="261" width="10.140625" style="13" customWidth="1"/>
    <col min="262" max="262" width="9.7109375" style="13" customWidth="1"/>
    <col min="263" max="263" width="8.5703125" style="13" customWidth="1"/>
    <col min="264" max="264" width="8" style="13" customWidth="1"/>
    <col min="265" max="267" width="0" style="13" hidden="1" customWidth="1"/>
    <col min="268" max="268" width="9.140625" style="13" customWidth="1"/>
    <col min="269" max="513" width="9.140625" style="13"/>
    <col min="514" max="514" width="3.28515625" style="13" customWidth="1"/>
    <col min="515" max="515" width="37.42578125" style="13" customWidth="1"/>
    <col min="516" max="516" width="9.5703125" style="13" customWidth="1"/>
    <col min="517" max="517" width="10.140625" style="13" customWidth="1"/>
    <col min="518" max="518" width="9.7109375" style="13" customWidth="1"/>
    <col min="519" max="519" width="8.5703125" style="13" customWidth="1"/>
    <col min="520" max="520" width="8" style="13" customWidth="1"/>
    <col min="521" max="523" width="0" style="13" hidden="1" customWidth="1"/>
    <col min="524" max="524" width="9.140625" style="13" customWidth="1"/>
    <col min="525" max="769" width="9.140625" style="13"/>
    <col min="770" max="770" width="3.28515625" style="13" customWidth="1"/>
    <col min="771" max="771" width="37.42578125" style="13" customWidth="1"/>
    <col min="772" max="772" width="9.5703125" style="13" customWidth="1"/>
    <col min="773" max="773" width="10.140625" style="13" customWidth="1"/>
    <col min="774" max="774" width="9.7109375" style="13" customWidth="1"/>
    <col min="775" max="775" width="8.5703125" style="13" customWidth="1"/>
    <col min="776" max="776" width="8" style="13" customWidth="1"/>
    <col min="777" max="779" width="0" style="13" hidden="1" customWidth="1"/>
    <col min="780" max="780" width="9.140625" style="13" customWidth="1"/>
    <col min="781" max="1025" width="9.140625" style="13"/>
    <col min="1026" max="1026" width="3.28515625" style="13" customWidth="1"/>
    <col min="1027" max="1027" width="37.42578125" style="13" customWidth="1"/>
    <col min="1028" max="1028" width="9.5703125" style="13" customWidth="1"/>
    <col min="1029" max="1029" width="10.140625" style="13" customWidth="1"/>
    <col min="1030" max="1030" width="9.7109375" style="13" customWidth="1"/>
    <col min="1031" max="1031" width="8.5703125" style="13" customWidth="1"/>
    <col min="1032" max="1032" width="8" style="13" customWidth="1"/>
    <col min="1033" max="1035" width="0" style="13" hidden="1" customWidth="1"/>
    <col min="1036" max="1036" width="9.140625" style="13" customWidth="1"/>
    <col min="1037" max="1281" width="9.140625" style="13"/>
    <col min="1282" max="1282" width="3.28515625" style="13" customWidth="1"/>
    <col min="1283" max="1283" width="37.42578125" style="13" customWidth="1"/>
    <col min="1284" max="1284" width="9.5703125" style="13" customWidth="1"/>
    <col min="1285" max="1285" width="10.140625" style="13" customWidth="1"/>
    <col min="1286" max="1286" width="9.7109375" style="13" customWidth="1"/>
    <col min="1287" max="1287" width="8.5703125" style="13" customWidth="1"/>
    <col min="1288" max="1288" width="8" style="13" customWidth="1"/>
    <col min="1289" max="1291" width="0" style="13" hidden="1" customWidth="1"/>
    <col min="1292" max="1292" width="9.140625" style="13" customWidth="1"/>
    <col min="1293" max="1537" width="9.140625" style="13"/>
    <col min="1538" max="1538" width="3.28515625" style="13" customWidth="1"/>
    <col min="1539" max="1539" width="37.42578125" style="13" customWidth="1"/>
    <col min="1540" max="1540" width="9.5703125" style="13" customWidth="1"/>
    <col min="1541" max="1541" width="10.140625" style="13" customWidth="1"/>
    <col min="1542" max="1542" width="9.7109375" style="13" customWidth="1"/>
    <col min="1543" max="1543" width="8.5703125" style="13" customWidth="1"/>
    <col min="1544" max="1544" width="8" style="13" customWidth="1"/>
    <col min="1545" max="1547" width="0" style="13" hidden="1" customWidth="1"/>
    <col min="1548" max="1548" width="9.140625" style="13" customWidth="1"/>
    <col min="1549" max="1793" width="9.140625" style="13"/>
    <col min="1794" max="1794" width="3.28515625" style="13" customWidth="1"/>
    <col min="1795" max="1795" width="37.42578125" style="13" customWidth="1"/>
    <col min="1796" max="1796" width="9.5703125" style="13" customWidth="1"/>
    <col min="1797" max="1797" width="10.140625" style="13" customWidth="1"/>
    <col min="1798" max="1798" width="9.7109375" style="13" customWidth="1"/>
    <col min="1799" max="1799" width="8.5703125" style="13" customWidth="1"/>
    <col min="1800" max="1800" width="8" style="13" customWidth="1"/>
    <col min="1801" max="1803" width="0" style="13" hidden="1" customWidth="1"/>
    <col min="1804" max="1804" width="9.140625" style="13" customWidth="1"/>
    <col min="1805" max="2049" width="9.140625" style="13"/>
    <col min="2050" max="2050" width="3.28515625" style="13" customWidth="1"/>
    <col min="2051" max="2051" width="37.42578125" style="13" customWidth="1"/>
    <col min="2052" max="2052" width="9.5703125" style="13" customWidth="1"/>
    <col min="2053" max="2053" width="10.140625" style="13" customWidth="1"/>
    <col min="2054" max="2054" width="9.7109375" style="13" customWidth="1"/>
    <col min="2055" max="2055" width="8.5703125" style="13" customWidth="1"/>
    <col min="2056" max="2056" width="8" style="13" customWidth="1"/>
    <col min="2057" max="2059" width="0" style="13" hidden="1" customWidth="1"/>
    <col min="2060" max="2060" width="9.140625" style="13" customWidth="1"/>
    <col min="2061" max="2305" width="9.140625" style="13"/>
    <col min="2306" max="2306" width="3.28515625" style="13" customWidth="1"/>
    <col min="2307" max="2307" width="37.42578125" style="13" customWidth="1"/>
    <col min="2308" max="2308" width="9.5703125" style="13" customWidth="1"/>
    <col min="2309" max="2309" width="10.140625" style="13" customWidth="1"/>
    <col min="2310" max="2310" width="9.7109375" style="13" customWidth="1"/>
    <col min="2311" max="2311" width="8.5703125" style="13" customWidth="1"/>
    <col min="2312" max="2312" width="8" style="13" customWidth="1"/>
    <col min="2313" max="2315" width="0" style="13" hidden="1" customWidth="1"/>
    <col min="2316" max="2316" width="9.140625" style="13" customWidth="1"/>
    <col min="2317" max="2561" width="9.140625" style="13"/>
    <col min="2562" max="2562" width="3.28515625" style="13" customWidth="1"/>
    <col min="2563" max="2563" width="37.42578125" style="13" customWidth="1"/>
    <col min="2564" max="2564" width="9.5703125" style="13" customWidth="1"/>
    <col min="2565" max="2565" width="10.140625" style="13" customWidth="1"/>
    <col min="2566" max="2566" width="9.7109375" style="13" customWidth="1"/>
    <col min="2567" max="2567" width="8.5703125" style="13" customWidth="1"/>
    <col min="2568" max="2568" width="8" style="13" customWidth="1"/>
    <col min="2569" max="2571" width="0" style="13" hidden="1" customWidth="1"/>
    <col min="2572" max="2572" width="9.140625" style="13" customWidth="1"/>
    <col min="2573" max="2817" width="9.140625" style="13"/>
    <col min="2818" max="2818" width="3.28515625" style="13" customWidth="1"/>
    <col min="2819" max="2819" width="37.42578125" style="13" customWidth="1"/>
    <col min="2820" max="2820" width="9.5703125" style="13" customWidth="1"/>
    <col min="2821" max="2821" width="10.140625" style="13" customWidth="1"/>
    <col min="2822" max="2822" width="9.7109375" style="13" customWidth="1"/>
    <col min="2823" max="2823" width="8.5703125" style="13" customWidth="1"/>
    <col min="2824" max="2824" width="8" style="13" customWidth="1"/>
    <col min="2825" max="2827" width="0" style="13" hidden="1" customWidth="1"/>
    <col min="2828" max="2828" width="9.140625" style="13" customWidth="1"/>
    <col min="2829" max="3073" width="9.140625" style="13"/>
    <col min="3074" max="3074" width="3.28515625" style="13" customWidth="1"/>
    <col min="3075" max="3075" width="37.42578125" style="13" customWidth="1"/>
    <col min="3076" max="3076" width="9.5703125" style="13" customWidth="1"/>
    <col min="3077" max="3077" width="10.140625" style="13" customWidth="1"/>
    <col min="3078" max="3078" width="9.7109375" style="13" customWidth="1"/>
    <col min="3079" max="3079" width="8.5703125" style="13" customWidth="1"/>
    <col min="3080" max="3080" width="8" style="13" customWidth="1"/>
    <col min="3081" max="3083" width="0" style="13" hidden="1" customWidth="1"/>
    <col min="3084" max="3084" width="9.140625" style="13" customWidth="1"/>
    <col min="3085" max="3329" width="9.140625" style="13"/>
    <col min="3330" max="3330" width="3.28515625" style="13" customWidth="1"/>
    <col min="3331" max="3331" width="37.42578125" style="13" customWidth="1"/>
    <col min="3332" max="3332" width="9.5703125" style="13" customWidth="1"/>
    <col min="3333" max="3333" width="10.140625" style="13" customWidth="1"/>
    <col min="3334" max="3334" width="9.7109375" style="13" customWidth="1"/>
    <col min="3335" max="3335" width="8.5703125" style="13" customWidth="1"/>
    <col min="3336" max="3336" width="8" style="13" customWidth="1"/>
    <col min="3337" max="3339" width="0" style="13" hidden="1" customWidth="1"/>
    <col min="3340" max="3340" width="9.140625" style="13" customWidth="1"/>
    <col min="3341" max="3585" width="9.140625" style="13"/>
    <col min="3586" max="3586" width="3.28515625" style="13" customWidth="1"/>
    <col min="3587" max="3587" width="37.42578125" style="13" customWidth="1"/>
    <col min="3588" max="3588" width="9.5703125" style="13" customWidth="1"/>
    <col min="3589" max="3589" width="10.140625" style="13" customWidth="1"/>
    <col min="3590" max="3590" width="9.7109375" style="13" customWidth="1"/>
    <col min="3591" max="3591" width="8.5703125" style="13" customWidth="1"/>
    <col min="3592" max="3592" width="8" style="13" customWidth="1"/>
    <col min="3593" max="3595" width="0" style="13" hidden="1" customWidth="1"/>
    <col min="3596" max="3596" width="9.140625" style="13" customWidth="1"/>
    <col min="3597" max="3841" width="9.140625" style="13"/>
    <col min="3842" max="3842" width="3.28515625" style="13" customWidth="1"/>
    <col min="3843" max="3843" width="37.42578125" style="13" customWidth="1"/>
    <col min="3844" max="3844" width="9.5703125" style="13" customWidth="1"/>
    <col min="3845" max="3845" width="10.140625" style="13" customWidth="1"/>
    <col min="3846" max="3846" width="9.7109375" style="13" customWidth="1"/>
    <col min="3847" max="3847" width="8.5703125" style="13" customWidth="1"/>
    <col min="3848" max="3848" width="8" style="13" customWidth="1"/>
    <col min="3849" max="3851" width="0" style="13" hidden="1" customWidth="1"/>
    <col min="3852" max="3852" width="9.140625" style="13" customWidth="1"/>
    <col min="3853" max="4097" width="9.140625" style="13"/>
    <col min="4098" max="4098" width="3.28515625" style="13" customWidth="1"/>
    <col min="4099" max="4099" width="37.42578125" style="13" customWidth="1"/>
    <col min="4100" max="4100" width="9.5703125" style="13" customWidth="1"/>
    <col min="4101" max="4101" width="10.140625" style="13" customWidth="1"/>
    <col min="4102" max="4102" width="9.7109375" style="13" customWidth="1"/>
    <col min="4103" max="4103" width="8.5703125" style="13" customWidth="1"/>
    <col min="4104" max="4104" width="8" style="13" customWidth="1"/>
    <col min="4105" max="4107" width="0" style="13" hidden="1" customWidth="1"/>
    <col min="4108" max="4108" width="9.140625" style="13" customWidth="1"/>
    <col min="4109" max="4353" width="9.140625" style="13"/>
    <col min="4354" max="4354" width="3.28515625" style="13" customWidth="1"/>
    <col min="4355" max="4355" width="37.42578125" style="13" customWidth="1"/>
    <col min="4356" max="4356" width="9.5703125" style="13" customWidth="1"/>
    <col min="4357" max="4357" width="10.140625" style="13" customWidth="1"/>
    <col min="4358" max="4358" width="9.7109375" style="13" customWidth="1"/>
    <col min="4359" max="4359" width="8.5703125" style="13" customWidth="1"/>
    <col min="4360" max="4360" width="8" style="13" customWidth="1"/>
    <col min="4361" max="4363" width="0" style="13" hidden="1" customWidth="1"/>
    <col min="4364" max="4364" width="9.140625" style="13" customWidth="1"/>
    <col min="4365" max="4609" width="9.140625" style="13"/>
    <col min="4610" max="4610" width="3.28515625" style="13" customWidth="1"/>
    <col min="4611" max="4611" width="37.42578125" style="13" customWidth="1"/>
    <col min="4612" max="4612" width="9.5703125" style="13" customWidth="1"/>
    <col min="4613" max="4613" width="10.140625" style="13" customWidth="1"/>
    <col min="4614" max="4614" width="9.7109375" style="13" customWidth="1"/>
    <col min="4615" max="4615" width="8.5703125" style="13" customWidth="1"/>
    <col min="4616" max="4616" width="8" style="13" customWidth="1"/>
    <col min="4617" max="4619" width="0" style="13" hidden="1" customWidth="1"/>
    <col min="4620" max="4620" width="9.140625" style="13" customWidth="1"/>
    <col min="4621" max="4865" width="9.140625" style="13"/>
    <col min="4866" max="4866" width="3.28515625" style="13" customWidth="1"/>
    <col min="4867" max="4867" width="37.42578125" style="13" customWidth="1"/>
    <col min="4868" max="4868" width="9.5703125" style="13" customWidth="1"/>
    <col min="4869" max="4869" width="10.140625" style="13" customWidth="1"/>
    <col min="4870" max="4870" width="9.7109375" style="13" customWidth="1"/>
    <col min="4871" max="4871" width="8.5703125" style="13" customWidth="1"/>
    <col min="4872" max="4872" width="8" style="13" customWidth="1"/>
    <col min="4873" max="4875" width="0" style="13" hidden="1" customWidth="1"/>
    <col min="4876" max="4876" width="9.140625" style="13" customWidth="1"/>
    <col min="4877" max="5121" width="9.140625" style="13"/>
    <col min="5122" max="5122" width="3.28515625" style="13" customWidth="1"/>
    <col min="5123" max="5123" width="37.42578125" style="13" customWidth="1"/>
    <col min="5124" max="5124" width="9.5703125" style="13" customWidth="1"/>
    <col min="5125" max="5125" width="10.140625" style="13" customWidth="1"/>
    <col min="5126" max="5126" width="9.7109375" style="13" customWidth="1"/>
    <col min="5127" max="5127" width="8.5703125" style="13" customWidth="1"/>
    <col min="5128" max="5128" width="8" style="13" customWidth="1"/>
    <col min="5129" max="5131" width="0" style="13" hidden="1" customWidth="1"/>
    <col min="5132" max="5132" width="9.140625" style="13" customWidth="1"/>
    <col min="5133" max="5377" width="9.140625" style="13"/>
    <col min="5378" max="5378" width="3.28515625" style="13" customWidth="1"/>
    <col min="5379" max="5379" width="37.42578125" style="13" customWidth="1"/>
    <col min="5380" max="5380" width="9.5703125" style="13" customWidth="1"/>
    <col min="5381" max="5381" width="10.140625" style="13" customWidth="1"/>
    <col min="5382" max="5382" width="9.7109375" style="13" customWidth="1"/>
    <col min="5383" max="5383" width="8.5703125" style="13" customWidth="1"/>
    <col min="5384" max="5384" width="8" style="13" customWidth="1"/>
    <col min="5385" max="5387" width="0" style="13" hidden="1" customWidth="1"/>
    <col min="5388" max="5388" width="9.140625" style="13" customWidth="1"/>
    <col min="5389" max="5633" width="9.140625" style="13"/>
    <col min="5634" max="5634" width="3.28515625" style="13" customWidth="1"/>
    <col min="5635" max="5635" width="37.42578125" style="13" customWidth="1"/>
    <col min="5636" max="5636" width="9.5703125" style="13" customWidth="1"/>
    <col min="5637" max="5637" width="10.140625" style="13" customWidth="1"/>
    <col min="5638" max="5638" width="9.7109375" style="13" customWidth="1"/>
    <col min="5639" max="5639" width="8.5703125" style="13" customWidth="1"/>
    <col min="5640" max="5640" width="8" style="13" customWidth="1"/>
    <col min="5641" max="5643" width="0" style="13" hidden="1" customWidth="1"/>
    <col min="5644" max="5644" width="9.140625" style="13" customWidth="1"/>
    <col min="5645" max="5889" width="9.140625" style="13"/>
    <col min="5890" max="5890" width="3.28515625" style="13" customWidth="1"/>
    <col min="5891" max="5891" width="37.42578125" style="13" customWidth="1"/>
    <col min="5892" max="5892" width="9.5703125" style="13" customWidth="1"/>
    <col min="5893" max="5893" width="10.140625" style="13" customWidth="1"/>
    <col min="5894" max="5894" width="9.7109375" style="13" customWidth="1"/>
    <col min="5895" max="5895" width="8.5703125" style="13" customWidth="1"/>
    <col min="5896" max="5896" width="8" style="13" customWidth="1"/>
    <col min="5897" max="5899" width="0" style="13" hidden="1" customWidth="1"/>
    <col min="5900" max="5900" width="9.140625" style="13" customWidth="1"/>
    <col min="5901" max="6145" width="9.140625" style="13"/>
    <col min="6146" max="6146" width="3.28515625" style="13" customWidth="1"/>
    <col min="6147" max="6147" width="37.42578125" style="13" customWidth="1"/>
    <col min="6148" max="6148" width="9.5703125" style="13" customWidth="1"/>
    <col min="6149" max="6149" width="10.140625" style="13" customWidth="1"/>
    <col min="6150" max="6150" width="9.7109375" style="13" customWidth="1"/>
    <col min="6151" max="6151" width="8.5703125" style="13" customWidth="1"/>
    <col min="6152" max="6152" width="8" style="13" customWidth="1"/>
    <col min="6153" max="6155" width="0" style="13" hidden="1" customWidth="1"/>
    <col min="6156" max="6156" width="9.140625" style="13" customWidth="1"/>
    <col min="6157" max="6401" width="9.140625" style="13"/>
    <col min="6402" max="6402" width="3.28515625" style="13" customWidth="1"/>
    <col min="6403" max="6403" width="37.42578125" style="13" customWidth="1"/>
    <col min="6404" max="6404" width="9.5703125" style="13" customWidth="1"/>
    <col min="6405" max="6405" width="10.140625" style="13" customWidth="1"/>
    <col min="6406" max="6406" width="9.7109375" style="13" customWidth="1"/>
    <col min="6407" max="6407" width="8.5703125" style="13" customWidth="1"/>
    <col min="6408" max="6408" width="8" style="13" customWidth="1"/>
    <col min="6409" max="6411" width="0" style="13" hidden="1" customWidth="1"/>
    <col min="6412" max="6412" width="9.140625" style="13" customWidth="1"/>
    <col min="6413" max="6657" width="9.140625" style="13"/>
    <col min="6658" max="6658" width="3.28515625" style="13" customWidth="1"/>
    <col min="6659" max="6659" width="37.42578125" style="13" customWidth="1"/>
    <col min="6660" max="6660" width="9.5703125" style="13" customWidth="1"/>
    <col min="6661" max="6661" width="10.140625" style="13" customWidth="1"/>
    <col min="6662" max="6662" width="9.7109375" style="13" customWidth="1"/>
    <col min="6663" max="6663" width="8.5703125" style="13" customWidth="1"/>
    <col min="6664" max="6664" width="8" style="13" customWidth="1"/>
    <col min="6665" max="6667" width="0" style="13" hidden="1" customWidth="1"/>
    <col min="6668" max="6668" width="9.140625" style="13" customWidth="1"/>
    <col min="6669" max="6913" width="9.140625" style="13"/>
    <col min="6914" max="6914" width="3.28515625" style="13" customWidth="1"/>
    <col min="6915" max="6915" width="37.42578125" style="13" customWidth="1"/>
    <col min="6916" max="6916" width="9.5703125" style="13" customWidth="1"/>
    <col min="6917" max="6917" width="10.140625" style="13" customWidth="1"/>
    <col min="6918" max="6918" width="9.7109375" style="13" customWidth="1"/>
    <col min="6919" max="6919" width="8.5703125" style="13" customWidth="1"/>
    <col min="6920" max="6920" width="8" style="13" customWidth="1"/>
    <col min="6921" max="6923" width="0" style="13" hidden="1" customWidth="1"/>
    <col min="6924" max="6924" width="9.140625" style="13" customWidth="1"/>
    <col min="6925" max="7169" width="9.140625" style="13"/>
    <col min="7170" max="7170" width="3.28515625" style="13" customWidth="1"/>
    <col min="7171" max="7171" width="37.42578125" style="13" customWidth="1"/>
    <col min="7172" max="7172" width="9.5703125" style="13" customWidth="1"/>
    <col min="7173" max="7173" width="10.140625" style="13" customWidth="1"/>
    <col min="7174" max="7174" width="9.7109375" style="13" customWidth="1"/>
    <col min="7175" max="7175" width="8.5703125" style="13" customWidth="1"/>
    <col min="7176" max="7176" width="8" style="13" customWidth="1"/>
    <col min="7177" max="7179" width="0" style="13" hidden="1" customWidth="1"/>
    <col min="7180" max="7180" width="9.140625" style="13" customWidth="1"/>
    <col min="7181" max="7425" width="9.140625" style="13"/>
    <col min="7426" max="7426" width="3.28515625" style="13" customWidth="1"/>
    <col min="7427" max="7427" width="37.42578125" style="13" customWidth="1"/>
    <col min="7428" max="7428" width="9.5703125" style="13" customWidth="1"/>
    <col min="7429" max="7429" width="10.140625" style="13" customWidth="1"/>
    <col min="7430" max="7430" width="9.7109375" style="13" customWidth="1"/>
    <col min="7431" max="7431" width="8.5703125" style="13" customWidth="1"/>
    <col min="7432" max="7432" width="8" style="13" customWidth="1"/>
    <col min="7433" max="7435" width="0" style="13" hidden="1" customWidth="1"/>
    <col min="7436" max="7436" width="9.140625" style="13" customWidth="1"/>
    <col min="7437" max="7681" width="9.140625" style="13"/>
    <col min="7682" max="7682" width="3.28515625" style="13" customWidth="1"/>
    <col min="7683" max="7683" width="37.42578125" style="13" customWidth="1"/>
    <col min="7684" max="7684" width="9.5703125" style="13" customWidth="1"/>
    <col min="7685" max="7685" width="10.140625" style="13" customWidth="1"/>
    <col min="7686" max="7686" width="9.7109375" style="13" customWidth="1"/>
    <col min="7687" max="7687" width="8.5703125" style="13" customWidth="1"/>
    <col min="7688" max="7688" width="8" style="13" customWidth="1"/>
    <col min="7689" max="7691" width="0" style="13" hidden="1" customWidth="1"/>
    <col min="7692" max="7692" width="9.140625" style="13" customWidth="1"/>
    <col min="7693" max="7937" width="9.140625" style="13"/>
    <col min="7938" max="7938" width="3.28515625" style="13" customWidth="1"/>
    <col min="7939" max="7939" width="37.42578125" style="13" customWidth="1"/>
    <col min="7940" max="7940" width="9.5703125" style="13" customWidth="1"/>
    <col min="7941" max="7941" width="10.140625" style="13" customWidth="1"/>
    <col min="7942" max="7942" width="9.7109375" style="13" customWidth="1"/>
    <col min="7943" max="7943" width="8.5703125" style="13" customWidth="1"/>
    <col min="7944" max="7944" width="8" style="13" customWidth="1"/>
    <col min="7945" max="7947" width="0" style="13" hidden="1" customWidth="1"/>
    <col min="7948" max="7948" width="9.140625" style="13" customWidth="1"/>
    <col min="7949" max="8193" width="9.140625" style="13"/>
    <col min="8194" max="8194" width="3.28515625" style="13" customWidth="1"/>
    <col min="8195" max="8195" width="37.42578125" style="13" customWidth="1"/>
    <col min="8196" max="8196" width="9.5703125" style="13" customWidth="1"/>
    <col min="8197" max="8197" width="10.140625" style="13" customWidth="1"/>
    <col min="8198" max="8198" width="9.7109375" style="13" customWidth="1"/>
    <col min="8199" max="8199" width="8.5703125" style="13" customWidth="1"/>
    <col min="8200" max="8200" width="8" style="13" customWidth="1"/>
    <col min="8201" max="8203" width="0" style="13" hidden="1" customWidth="1"/>
    <col min="8204" max="8204" width="9.140625" style="13" customWidth="1"/>
    <col min="8205" max="8449" width="9.140625" style="13"/>
    <col min="8450" max="8450" width="3.28515625" style="13" customWidth="1"/>
    <col min="8451" max="8451" width="37.42578125" style="13" customWidth="1"/>
    <col min="8452" max="8452" width="9.5703125" style="13" customWidth="1"/>
    <col min="8453" max="8453" width="10.140625" style="13" customWidth="1"/>
    <col min="8454" max="8454" width="9.7109375" style="13" customWidth="1"/>
    <col min="8455" max="8455" width="8.5703125" style="13" customWidth="1"/>
    <col min="8456" max="8456" width="8" style="13" customWidth="1"/>
    <col min="8457" max="8459" width="0" style="13" hidden="1" customWidth="1"/>
    <col min="8460" max="8460" width="9.140625" style="13" customWidth="1"/>
    <col min="8461" max="8705" width="9.140625" style="13"/>
    <col min="8706" max="8706" width="3.28515625" style="13" customWidth="1"/>
    <col min="8707" max="8707" width="37.42578125" style="13" customWidth="1"/>
    <col min="8708" max="8708" width="9.5703125" style="13" customWidth="1"/>
    <col min="8709" max="8709" width="10.140625" style="13" customWidth="1"/>
    <col min="8710" max="8710" width="9.7109375" style="13" customWidth="1"/>
    <col min="8711" max="8711" width="8.5703125" style="13" customWidth="1"/>
    <col min="8712" max="8712" width="8" style="13" customWidth="1"/>
    <col min="8713" max="8715" width="0" style="13" hidden="1" customWidth="1"/>
    <col min="8716" max="8716" width="9.140625" style="13" customWidth="1"/>
    <col min="8717" max="8961" width="9.140625" style="13"/>
    <col min="8962" max="8962" width="3.28515625" style="13" customWidth="1"/>
    <col min="8963" max="8963" width="37.42578125" style="13" customWidth="1"/>
    <col min="8964" max="8964" width="9.5703125" style="13" customWidth="1"/>
    <col min="8965" max="8965" width="10.140625" style="13" customWidth="1"/>
    <col min="8966" max="8966" width="9.7109375" style="13" customWidth="1"/>
    <col min="8967" max="8967" width="8.5703125" style="13" customWidth="1"/>
    <col min="8968" max="8968" width="8" style="13" customWidth="1"/>
    <col min="8969" max="8971" width="0" style="13" hidden="1" customWidth="1"/>
    <col min="8972" max="8972" width="9.140625" style="13" customWidth="1"/>
    <col min="8973" max="9217" width="9.140625" style="13"/>
    <col min="9218" max="9218" width="3.28515625" style="13" customWidth="1"/>
    <col min="9219" max="9219" width="37.42578125" style="13" customWidth="1"/>
    <col min="9220" max="9220" width="9.5703125" style="13" customWidth="1"/>
    <col min="9221" max="9221" width="10.140625" style="13" customWidth="1"/>
    <col min="9222" max="9222" width="9.7109375" style="13" customWidth="1"/>
    <col min="9223" max="9223" width="8.5703125" style="13" customWidth="1"/>
    <col min="9224" max="9224" width="8" style="13" customWidth="1"/>
    <col min="9225" max="9227" width="0" style="13" hidden="1" customWidth="1"/>
    <col min="9228" max="9228" width="9.140625" style="13" customWidth="1"/>
    <col min="9229" max="9473" width="9.140625" style="13"/>
    <col min="9474" max="9474" width="3.28515625" style="13" customWidth="1"/>
    <col min="9475" max="9475" width="37.42578125" style="13" customWidth="1"/>
    <col min="9476" max="9476" width="9.5703125" style="13" customWidth="1"/>
    <col min="9477" max="9477" width="10.140625" style="13" customWidth="1"/>
    <col min="9478" max="9478" width="9.7109375" style="13" customWidth="1"/>
    <col min="9479" max="9479" width="8.5703125" style="13" customWidth="1"/>
    <col min="9480" max="9480" width="8" style="13" customWidth="1"/>
    <col min="9481" max="9483" width="0" style="13" hidden="1" customWidth="1"/>
    <col min="9484" max="9484" width="9.140625" style="13" customWidth="1"/>
    <col min="9485" max="9729" width="9.140625" style="13"/>
    <col min="9730" max="9730" width="3.28515625" style="13" customWidth="1"/>
    <col min="9731" max="9731" width="37.42578125" style="13" customWidth="1"/>
    <col min="9732" max="9732" width="9.5703125" style="13" customWidth="1"/>
    <col min="9733" max="9733" width="10.140625" style="13" customWidth="1"/>
    <col min="9734" max="9734" width="9.7109375" style="13" customWidth="1"/>
    <col min="9735" max="9735" width="8.5703125" style="13" customWidth="1"/>
    <col min="9736" max="9736" width="8" style="13" customWidth="1"/>
    <col min="9737" max="9739" width="0" style="13" hidden="1" customWidth="1"/>
    <col min="9740" max="9740" width="9.140625" style="13" customWidth="1"/>
    <col min="9741" max="9985" width="9.140625" style="13"/>
    <col min="9986" max="9986" width="3.28515625" style="13" customWidth="1"/>
    <col min="9987" max="9987" width="37.42578125" style="13" customWidth="1"/>
    <col min="9988" max="9988" width="9.5703125" style="13" customWidth="1"/>
    <col min="9989" max="9989" width="10.140625" style="13" customWidth="1"/>
    <col min="9990" max="9990" width="9.7109375" style="13" customWidth="1"/>
    <col min="9991" max="9991" width="8.5703125" style="13" customWidth="1"/>
    <col min="9992" max="9992" width="8" style="13" customWidth="1"/>
    <col min="9993" max="9995" width="0" style="13" hidden="1" customWidth="1"/>
    <col min="9996" max="9996" width="9.140625" style="13" customWidth="1"/>
    <col min="9997" max="10241" width="9.140625" style="13"/>
    <col min="10242" max="10242" width="3.28515625" style="13" customWidth="1"/>
    <col min="10243" max="10243" width="37.42578125" style="13" customWidth="1"/>
    <col min="10244" max="10244" width="9.5703125" style="13" customWidth="1"/>
    <col min="10245" max="10245" width="10.140625" style="13" customWidth="1"/>
    <col min="10246" max="10246" width="9.7109375" style="13" customWidth="1"/>
    <col min="10247" max="10247" width="8.5703125" style="13" customWidth="1"/>
    <col min="10248" max="10248" width="8" style="13" customWidth="1"/>
    <col min="10249" max="10251" width="0" style="13" hidden="1" customWidth="1"/>
    <col min="10252" max="10252" width="9.140625" style="13" customWidth="1"/>
    <col min="10253" max="10497" width="9.140625" style="13"/>
    <col min="10498" max="10498" width="3.28515625" style="13" customWidth="1"/>
    <col min="10499" max="10499" width="37.42578125" style="13" customWidth="1"/>
    <col min="10500" max="10500" width="9.5703125" style="13" customWidth="1"/>
    <col min="10501" max="10501" width="10.140625" style="13" customWidth="1"/>
    <col min="10502" max="10502" width="9.7109375" style="13" customWidth="1"/>
    <col min="10503" max="10503" width="8.5703125" style="13" customWidth="1"/>
    <col min="10504" max="10504" width="8" style="13" customWidth="1"/>
    <col min="10505" max="10507" width="0" style="13" hidden="1" customWidth="1"/>
    <col min="10508" max="10508" width="9.140625" style="13" customWidth="1"/>
    <col min="10509" max="10753" width="9.140625" style="13"/>
    <col min="10754" max="10754" width="3.28515625" style="13" customWidth="1"/>
    <col min="10755" max="10755" width="37.42578125" style="13" customWidth="1"/>
    <col min="10756" max="10756" width="9.5703125" style="13" customWidth="1"/>
    <col min="10757" max="10757" width="10.140625" style="13" customWidth="1"/>
    <col min="10758" max="10758" width="9.7109375" style="13" customWidth="1"/>
    <col min="10759" max="10759" width="8.5703125" style="13" customWidth="1"/>
    <col min="10760" max="10760" width="8" style="13" customWidth="1"/>
    <col min="10761" max="10763" width="0" style="13" hidden="1" customWidth="1"/>
    <col min="10764" max="10764" width="9.140625" style="13" customWidth="1"/>
    <col min="10765" max="11009" width="9.140625" style="13"/>
    <col min="11010" max="11010" width="3.28515625" style="13" customWidth="1"/>
    <col min="11011" max="11011" width="37.42578125" style="13" customWidth="1"/>
    <col min="11012" max="11012" width="9.5703125" style="13" customWidth="1"/>
    <col min="11013" max="11013" width="10.140625" style="13" customWidth="1"/>
    <col min="11014" max="11014" width="9.7109375" style="13" customWidth="1"/>
    <col min="11015" max="11015" width="8.5703125" style="13" customWidth="1"/>
    <col min="11016" max="11016" width="8" style="13" customWidth="1"/>
    <col min="11017" max="11019" width="0" style="13" hidden="1" customWidth="1"/>
    <col min="11020" max="11020" width="9.140625" style="13" customWidth="1"/>
    <col min="11021" max="11265" width="9.140625" style="13"/>
    <col min="11266" max="11266" width="3.28515625" style="13" customWidth="1"/>
    <col min="11267" max="11267" width="37.42578125" style="13" customWidth="1"/>
    <col min="11268" max="11268" width="9.5703125" style="13" customWidth="1"/>
    <col min="11269" max="11269" width="10.140625" style="13" customWidth="1"/>
    <col min="11270" max="11270" width="9.7109375" style="13" customWidth="1"/>
    <col min="11271" max="11271" width="8.5703125" style="13" customWidth="1"/>
    <col min="11272" max="11272" width="8" style="13" customWidth="1"/>
    <col min="11273" max="11275" width="0" style="13" hidden="1" customWidth="1"/>
    <col min="11276" max="11276" width="9.140625" style="13" customWidth="1"/>
    <col min="11277" max="11521" width="9.140625" style="13"/>
    <col min="11522" max="11522" width="3.28515625" style="13" customWidth="1"/>
    <col min="11523" max="11523" width="37.42578125" style="13" customWidth="1"/>
    <col min="11524" max="11524" width="9.5703125" style="13" customWidth="1"/>
    <col min="11525" max="11525" width="10.140625" style="13" customWidth="1"/>
    <col min="11526" max="11526" width="9.7109375" style="13" customWidth="1"/>
    <col min="11527" max="11527" width="8.5703125" style="13" customWidth="1"/>
    <col min="11528" max="11528" width="8" style="13" customWidth="1"/>
    <col min="11529" max="11531" width="0" style="13" hidden="1" customWidth="1"/>
    <col min="11532" max="11532" width="9.140625" style="13" customWidth="1"/>
    <col min="11533" max="11777" width="9.140625" style="13"/>
    <col min="11778" max="11778" width="3.28515625" style="13" customWidth="1"/>
    <col min="11779" max="11779" width="37.42578125" style="13" customWidth="1"/>
    <col min="11780" max="11780" width="9.5703125" style="13" customWidth="1"/>
    <col min="11781" max="11781" width="10.140625" style="13" customWidth="1"/>
    <col min="11782" max="11782" width="9.7109375" style="13" customWidth="1"/>
    <col min="11783" max="11783" width="8.5703125" style="13" customWidth="1"/>
    <col min="11784" max="11784" width="8" style="13" customWidth="1"/>
    <col min="11785" max="11787" width="0" style="13" hidden="1" customWidth="1"/>
    <col min="11788" max="11788" width="9.140625" style="13" customWidth="1"/>
    <col min="11789" max="12033" width="9.140625" style="13"/>
    <col min="12034" max="12034" width="3.28515625" style="13" customWidth="1"/>
    <col min="12035" max="12035" width="37.42578125" style="13" customWidth="1"/>
    <col min="12036" max="12036" width="9.5703125" style="13" customWidth="1"/>
    <col min="12037" max="12037" width="10.140625" style="13" customWidth="1"/>
    <col min="12038" max="12038" width="9.7109375" style="13" customWidth="1"/>
    <col min="12039" max="12039" width="8.5703125" style="13" customWidth="1"/>
    <col min="12040" max="12040" width="8" style="13" customWidth="1"/>
    <col min="12041" max="12043" width="0" style="13" hidden="1" customWidth="1"/>
    <col min="12044" max="12044" width="9.140625" style="13" customWidth="1"/>
    <col min="12045" max="12289" width="9.140625" style="13"/>
    <col min="12290" max="12290" width="3.28515625" style="13" customWidth="1"/>
    <col min="12291" max="12291" width="37.42578125" style="13" customWidth="1"/>
    <col min="12292" max="12292" width="9.5703125" style="13" customWidth="1"/>
    <col min="12293" max="12293" width="10.140625" style="13" customWidth="1"/>
    <col min="12294" max="12294" width="9.7109375" style="13" customWidth="1"/>
    <col min="12295" max="12295" width="8.5703125" style="13" customWidth="1"/>
    <col min="12296" max="12296" width="8" style="13" customWidth="1"/>
    <col min="12297" max="12299" width="0" style="13" hidden="1" customWidth="1"/>
    <col min="12300" max="12300" width="9.140625" style="13" customWidth="1"/>
    <col min="12301" max="12545" width="9.140625" style="13"/>
    <col min="12546" max="12546" width="3.28515625" style="13" customWidth="1"/>
    <col min="12547" max="12547" width="37.42578125" style="13" customWidth="1"/>
    <col min="12548" max="12548" width="9.5703125" style="13" customWidth="1"/>
    <col min="12549" max="12549" width="10.140625" style="13" customWidth="1"/>
    <col min="12550" max="12550" width="9.7109375" style="13" customWidth="1"/>
    <col min="12551" max="12551" width="8.5703125" style="13" customWidth="1"/>
    <col min="12552" max="12552" width="8" style="13" customWidth="1"/>
    <col min="12553" max="12555" width="0" style="13" hidden="1" customWidth="1"/>
    <col min="12556" max="12556" width="9.140625" style="13" customWidth="1"/>
    <col min="12557" max="12801" width="9.140625" style="13"/>
    <col min="12802" max="12802" width="3.28515625" style="13" customWidth="1"/>
    <col min="12803" max="12803" width="37.42578125" style="13" customWidth="1"/>
    <col min="12804" max="12804" width="9.5703125" style="13" customWidth="1"/>
    <col min="12805" max="12805" width="10.140625" style="13" customWidth="1"/>
    <col min="12806" max="12806" width="9.7109375" style="13" customWidth="1"/>
    <col min="12807" max="12807" width="8.5703125" style="13" customWidth="1"/>
    <col min="12808" max="12808" width="8" style="13" customWidth="1"/>
    <col min="12809" max="12811" width="0" style="13" hidden="1" customWidth="1"/>
    <col min="12812" max="12812" width="9.140625" style="13" customWidth="1"/>
    <col min="12813" max="13057" width="9.140625" style="13"/>
    <col min="13058" max="13058" width="3.28515625" style="13" customWidth="1"/>
    <col min="13059" max="13059" width="37.42578125" style="13" customWidth="1"/>
    <col min="13060" max="13060" width="9.5703125" style="13" customWidth="1"/>
    <col min="13061" max="13061" width="10.140625" style="13" customWidth="1"/>
    <col min="13062" max="13062" width="9.7109375" style="13" customWidth="1"/>
    <col min="13063" max="13063" width="8.5703125" style="13" customWidth="1"/>
    <col min="13064" max="13064" width="8" style="13" customWidth="1"/>
    <col min="13065" max="13067" width="0" style="13" hidden="1" customWidth="1"/>
    <col min="13068" max="13068" width="9.140625" style="13" customWidth="1"/>
    <col min="13069" max="13313" width="9.140625" style="13"/>
    <col min="13314" max="13314" width="3.28515625" style="13" customWidth="1"/>
    <col min="13315" max="13315" width="37.42578125" style="13" customWidth="1"/>
    <col min="13316" max="13316" width="9.5703125" style="13" customWidth="1"/>
    <col min="13317" max="13317" width="10.140625" style="13" customWidth="1"/>
    <col min="13318" max="13318" width="9.7109375" style="13" customWidth="1"/>
    <col min="13319" max="13319" width="8.5703125" style="13" customWidth="1"/>
    <col min="13320" max="13320" width="8" style="13" customWidth="1"/>
    <col min="13321" max="13323" width="0" style="13" hidden="1" customWidth="1"/>
    <col min="13324" max="13324" width="9.140625" style="13" customWidth="1"/>
    <col min="13325" max="13569" width="9.140625" style="13"/>
    <col min="13570" max="13570" width="3.28515625" style="13" customWidth="1"/>
    <col min="13571" max="13571" width="37.42578125" style="13" customWidth="1"/>
    <col min="13572" max="13572" width="9.5703125" style="13" customWidth="1"/>
    <col min="13573" max="13573" width="10.140625" style="13" customWidth="1"/>
    <col min="13574" max="13574" width="9.7109375" style="13" customWidth="1"/>
    <col min="13575" max="13575" width="8.5703125" style="13" customWidth="1"/>
    <col min="13576" max="13576" width="8" style="13" customWidth="1"/>
    <col min="13577" max="13579" width="0" style="13" hidden="1" customWidth="1"/>
    <col min="13580" max="13580" width="9.140625" style="13" customWidth="1"/>
    <col min="13581" max="13825" width="9.140625" style="13"/>
    <col min="13826" max="13826" width="3.28515625" style="13" customWidth="1"/>
    <col min="13827" max="13827" width="37.42578125" style="13" customWidth="1"/>
    <col min="13828" max="13828" width="9.5703125" style="13" customWidth="1"/>
    <col min="13829" max="13829" width="10.140625" style="13" customWidth="1"/>
    <col min="13830" max="13830" width="9.7109375" style="13" customWidth="1"/>
    <col min="13831" max="13831" width="8.5703125" style="13" customWidth="1"/>
    <col min="13832" max="13832" width="8" style="13" customWidth="1"/>
    <col min="13833" max="13835" width="0" style="13" hidden="1" customWidth="1"/>
    <col min="13836" max="13836" width="9.140625" style="13" customWidth="1"/>
    <col min="13837" max="14081" width="9.140625" style="13"/>
    <col min="14082" max="14082" width="3.28515625" style="13" customWidth="1"/>
    <col min="14083" max="14083" width="37.42578125" style="13" customWidth="1"/>
    <col min="14084" max="14084" width="9.5703125" style="13" customWidth="1"/>
    <col min="14085" max="14085" width="10.140625" style="13" customWidth="1"/>
    <col min="14086" max="14086" width="9.7109375" style="13" customWidth="1"/>
    <col min="14087" max="14087" width="8.5703125" style="13" customWidth="1"/>
    <col min="14088" max="14088" width="8" style="13" customWidth="1"/>
    <col min="14089" max="14091" width="0" style="13" hidden="1" customWidth="1"/>
    <col min="14092" max="14092" width="9.140625" style="13" customWidth="1"/>
    <col min="14093" max="14337" width="9.140625" style="13"/>
    <col min="14338" max="14338" width="3.28515625" style="13" customWidth="1"/>
    <col min="14339" max="14339" width="37.42578125" style="13" customWidth="1"/>
    <col min="14340" max="14340" width="9.5703125" style="13" customWidth="1"/>
    <col min="14341" max="14341" width="10.140625" style="13" customWidth="1"/>
    <col min="14342" max="14342" width="9.7109375" style="13" customWidth="1"/>
    <col min="14343" max="14343" width="8.5703125" style="13" customWidth="1"/>
    <col min="14344" max="14344" width="8" style="13" customWidth="1"/>
    <col min="14345" max="14347" width="0" style="13" hidden="1" customWidth="1"/>
    <col min="14348" max="14348" width="9.140625" style="13" customWidth="1"/>
    <col min="14349" max="14593" width="9.140625" style="13"/>
    <col min="14594" max="14594" width="3.28515625" style="13" customWidth="1"/>
    <col min="14595" max="14595" width="37.42578125" style="13" customWidth="1"/>
    <col min="14596" max="14596" width="9.5703125" style="13" customWidth="1"/>
    <col min="14597" max="14597" width="10.140625" style="13" customWidth="1"/>
    <col min="14598" max="14598" width="9.7109375" style="13" customWidth="1"/>
    <col min="14599" max="14599" width="8.5703125" style="13" customWidth="1"/>
    <col min="14600" max="14600" width="8" style="13" customWidth="1"/>
    <col min="14601" max="14603" width="0" style="13" hidden="1" customWidth="1"/>
    <col min="14604" max="14604" width="9.140625" style="13" customWidth="1"/>
    <col min="14605" max="14849" width="9.140625" style="13"/>
    <col min="14850" max="14850" width="3.28515625" style="13" customWidth="1"/>
    <col min="14851" max="14851" width="37.42578125" style="13" customWidth="1"/>
    <col min="14852" max="14852" width="9.5703125" style="13" customWidth="1"/>
    <col min="14853" max="14853" width="10.140625" style="13" customWidth="1"/>
    <col min="14854" max="14854" width="9.7109375" style="13" customWidth="1"/>
    <col min="14855" max="14855" width="8.5703125" style="13" customWidth="1"/>
    <col min="14856" max="14856" width="8" style="13" customWidth="1"/>
    <col min="14857" max="14859" width="0" style="13" hidden="1" customWidth="1"/>
    <col min="14860" max="14860" width="9.140625" style="13" customWidth="1"/>
    <col min="14861" max="15105" width="9.140625" style="13"/>
    <col min="15106" max="15106" width="3.28515625" style="13" customWidth="1"/>
    <col min="15107" max="15107" width="37.42578125" style="13" customWidth="1"/>
    <col min="15108" max="15108" width="9.5703125" style="13" customWidth="1"/>
    <col min="15109" max="15109" width="10.140625" style="13" customWidth="1"/>
    <col min="15110" max="15110" width="9.7109375" style="13" customWidth="1"/>
    <col min="15111" max="15111" width="8.5703125" style="13" customWidth="1"/>
    <col min="15112" max="15112" width="8" style="13" customWidth="1"/>
    <col min="15113" max="15115" width="0" style="13" hidden="1" customWidth="1"/>
    <col min="15116" max="15116" width="9.140625" style="13" customWidth="1"/>
    <col min="15117" max="15361" width="9.140625" style="13"/>
    <col min="15362" max="15362" width="3.28515625" style="13" customWidth="1"/>
    <col min="15363" max="15363" width="37.42578125" style="13" customWidth="1"/>
    <col min="15364" max="15364" width="9.5703125" style="13" customWidth="1"/>
    <col min="15365" max="15365" width="10.140625" style="13" customWidth="1"/>
    <col min="15366" max="15366" width="9.7109375" style="13" customWidth="1"/>
    <col min="15367" max="15367" width="8.5703125" style="13" customWidth="1"/>
    <col min="15368" max="15368" width="8" style="13" customWidth="1"/>
    <col min="15369" max="15371" width="0" style="13" hidden="1" customWidth="1"/>
    <col min="15372" max="15372" width="9.140625" style="13" customWidth="1"/>
    <col min="15373" max="15617" width="9.140625" style="13"/>
    <col min="15618" max="15618" width="3.28515625" style="13" customWidth="1"/>
    <col min="15619" max="15619" width="37.42578125" style="13" customWidth="1"/>
    <col min="15620" max="15620" width="9.5703125" style="13" customWidth="1"/>
    <col min="15621" max="15621" width="10.140625" style="13" customWidth="1"/>
    <col min="15622" max="15622" width="9.7109375" style="13" customWidth="1"/>
    <col min="15623" max="15623" width="8.5703125" style="13" customWidth="1"/>
    <col min="15624" max="15624" width="8" style="13" customWidth="1"/>
    <col min="15625" max="15627" width="0" style="13" hidden="1" customWidth="1"/>
    <col min="15628" max="15628" width="9.140625" style="13" customWidth="1"/>
    <col min="15629" max="15873" width="9.140625" style="13"/>
    <col min="15874" max="15874" width="3.28515625" style="13" customWidth="1"/>
    <col min="15875" max="15875" width="37.42578125" style="13" customWidth="1"/>
    <col min="15876" max="15876" width="9.5703125" style="13" customWidth="1"/>
    <col min="15877" max="15877" width="10.140625" style="13" customWidth="1"/>
    <col min="15878" max="15878" width="9.7109375" style="13" customWidth="1"/>
    <col min="15879" max="15879" width="8.5703125" style="13" customWidth="1"/>
    <col min="15880" max="15880" width="8" style="13" customWidth="1"/>
    <col min="15881" max="15883" width="0" style="13" hidden="1" customWidth="1"/>
    <col min="15884" max="15884" width="9.140625" style="13" customWidth="1"/>
    <col min="15885" max="16129" width="9.140625" style="13"/>
    <col min="16130" max="16130" width="3.28515625" style="13" customWidth="1"/>
    <col min="16131" max="16131" width="37.42578125" style="13" customWidth="1"/>
    <col min="16132" max="16132" width="9.5703125" style="13" customWidth="1"/>
    <col min="16133" max="16133" width="10.140625" style="13" customWidth="1"/>
    <col min="16134" max="16134" width="9.7109375" style="13" customWidth="1"/>
    <col min="16135" max="16135" width="8.5703125" style="13" customWidth="1"/>
    <col min="16136" max="16136" width="8" style="13" customWidth="1"/>
    <col min="16137" max="16139" width="0" style="13" hidden="1" customWidth="1"/>
    <col min="16140" max="16140" width="9.140625" style="13" customWidth="1"/>
    <col min="16141" max="16384" width="9.140625" style="13"/>
  </cols>
  <sheetData>
    <row r="2" spans="1:12" x14ac:dyDescent="0.25">
      <c r="A2" s="274" t="s">
        <v>404</v>
      </c>
      <c r="B2" s="274"/>
      <c r="C2" s="274"/>
      <c r="D2" s="274"/>
      <c r="E2" s="274"/>
      <c r="F2" s="274"/>
      <c r="G2" s="274"/>
      <c r="H2" s="274"/>
      <c r="I2" s="78"/>
    </row>
    <row r="3" spans="1:12" x14ac:dyDescent="0.25">
      <c r="A3" s="274" t="s">
        <v>394</v>
      </c>
      <c r="B3" s="274"/>
      <c r="C3" s="274"/>
      <c r="D3" s="274"/>
      <c r="E3" s="274"/>
      <c r="F3" s="274"/>
      <c r="G3" s="274"/>
      <c r="H3" s="274"/>
      <c r="I3" s="274"/>
      <c r="J3" s="124"/>
      <c r="K3" s="124"/>
      <c r="L3" s="124"/>
    </row>
    <row r="4" spans="1:12" x14ac:dyDescent="0.25">
      <c r="A4" s="274" t="s">
        <v>395</v>
      </c>
      <c r="B4" s="274"/>
      <c r="C4" s="274"/>
      <c r="D4" s="274"/>
      <c r="E4" s="274"/>
      <c r="F4" s="274"/>
      <c r="G4" s="274"/>
      <c r="H4" s="274"/>
      <c r="I4" s="78"/>
    </row>
    <row r="5" spans="1:12" x14ac:dyDescent="0.25">
      <c r="A5" s="121"/>
      <c r="B5" s="121"/>
      <c r="C5" s="121"/>
      <c r="D5" s="121"/>
      <c r="E5" s="121"/>
      <c r="F5" s="121"/>
      <c r="G5" s="121"/>
      <c r="H5" s="121"/>
      <c r="I5" s="78"/>
    </row>
    <row r="6" spans="1:12" x14ac:dyDescent="0.25">
      <c r="A6" s="121"/>
      <c r="B6" s="121"/>
      <c r="C6" s="121"/>
      <c r="D6" s="121"/>
      <c r="E6" s="121"/>
      <c r="F6" s="121"/>
      <c r="G6" s="121"/>
      <c r="H6" s="121"/>
      <c r="I6" s="78"/>
    </row>
    <row r="7" spans="1:12" x14ac:dyDescent="0.25">
      <c r="A7" s="275" t="s">
        <v>399</v>
      </c>
      <c r="B7" s="275"/>
      <c r="C7" s="275"/>
      <c r="D7" s="275"/>
      <c r="E7" s="275"/>
      <c r="F7" s="275"/>
      <c r="G7" s="275"/>
      <c r="H7" s="275"/>
      <c r="I7" s="275"/>
      <c r="J7" s="275"/>
      <c r="K7" s="122"/>
      <c r="L7" s="76"/>
    </row>
    <row r="8" spans="1:12" x14ac:dyDescent="0.25">
      <c r="A8" s="122"/>
      <c r="B8" s="122"/>
      <c r="C8" s="122"/>
      <c r="D8" s="122"/>
      <c r="E8" s="122"/>
      <c r="F8" s="122"/>
      <c r="G8" s="122"/>
      <c r="H8" s="122" t="s">
        <v>146</v>
      </c>
      <c r="I8" s="122"/>
      <c r="J8" s="122"/>
      <c r="K8" s="122"/>
      <c r="L8" s="76"/>
    </row>
    <row r="9" spans="1:12" ht="18" customHeight="1" x14ac:dyDescent="0.25">
      <c r="A9" s="276" t="s">
        <v>0</v>
      </c>
      <c r="B9" s="276" t="s">
        <v>20</v>
      </c>
      <c r="C9" s="276" t="s">
        <v>60</v>
      </c>
      <c r="D9" s="281" t="s">
        <v>1</v>
      </c>
      <c r="E9" s="271" t="s">
        <v>388</v>
      </c>
      <c r="F9" s="271" t="s">
        <v>325</v>
      </c>
      <c r="G9" s="271" t="s">
        <v>326</v>
      </c>
      <c r="H9" s="271" t="s">
        <v>327</v>
      </c>
      <c r="I9" s="44"/>
      <c r="J9" s="45"/>
      <c r="K9" s="46"/>
      <c r="L9" s="46"/>
    </row>
    <row r="10" spans="1:12" x14ac:dyDescent="0.25">
      <c r="A10" s="277"/>
      <c r="B10" s="279"/>
      <c r="C10" s="279"/>
      <c r="D10" s="282"/>
      <c r="E10" s="272"/>
      <c r="F10" s="272"/>
      <c r="G10" s="272"/>
      <c r="H10" s="272"/>
      <c r="I10" s="47"/>
      <c r="J10" s="48"/>
      <c r="K10" s="46"/>
      <c r="L10" s="46"/>
    </row>
    <row r="11" spans="1:12" ht="48.75" customHeight="1" x14ac:dyDescent="0.25">
      <c r="A11" s="278"/>
      <c r="B11" s="280"/>
      <c r="C11" s="280"/>
      <c r="D11" s="283"/>
      <c r="E11" s="273"/>
      <c r="F11" s="273"/>
      <c r="G11" s="273"/>
      <c r="H11" s="273"/>
      <c r="I11" s="45"/>
      <c r="J11" s="49"/>
      <c r="K11" s="46"/>
      <c r="L11" s="46"/>
    </row>
    <row r="12" spans="1:12" x14ac:dyDescent="0.25">
      <c r="A12" s="50" t="s">
        <v>3</v>
      </c>
      <c r="B12" s="50" t="s">
        <v>4</v>
      </c>
      <c r="C12" s="50" t="s">
        <v>5</v>
      </c>
      <c r="D12" s="51" t="s">
        <v>6</v>
      </c>
      <c r="E12" s="51" t="s">
        <v>8</v>
      </c>
      <c r="F12" s="51" t="s">
        <v>9</v>
      </c>
      <c r="G12" s="51" t="s">
        <v>10</v>
      </c>
      <c r="H12" s="51" t="s">
        <v>23</v>
      </c>
      <c r="I12" s="49"/>
      <c r="J12" s="49"/>
      <c r="K12" s="46"/>
      <c r="L12" s="46"/>
    </row>
    <row r="13" spans="1:12" x14ac:dyDescent="0.25">
      <c r="A13" s="50">
        <v>1</v>
      </c>
      <c r="B13" s="50"/>
      <c r="C13" s="50">
        <v>1</v>
      </c>
      <c r="D13" s="53" t="s">
        <v>118</v>
      </c>
      <c r="E13" s="54">
        <v>110136</v>
      </c>
      <c r="F13" s="54">
        <v>62712</v>
      </c>
      <c r="G13" s="54">
        <v>47424</v>
      </c>
      <c r="H13" s="54">
        <v>0</v>
      </c>
      <c r="I13" s="49"/>
      <c r="J13" s="49"/>
      <c r="K13" s="46"/>
      <c r="L13" s="46"/>
    </row>
    <row r="14" spans="1:12" x14ac:dyDescent="0.25">
      <c r="A14" s="50">
        <v>2</v>
      </c>
      <c r="B14" s="50"/>
      <c r="C14" s="50">
        <v>2</v>
      </c>
      <c r="D14" s="52" t="s">
        <v>117</v>
      </c>
      <c r="E14" s="54">
        <v>17463</v>
      </c>
      <c r="F14" s="54">
        <v>10116</v>
      </c>
      <c r="G14" s="54">
        <v>7347</v>
      </c>
      <c r="H14" s="54"/>
      <c r="I14" s="49"/>
      <c r="J14" s="49"/>
      <c r="K14" s="46"/>
      <c r="L14" s="46"/>
    </row>
    <row r="15" spans="1:12" x14ac:dyDescent="0.25">
      <c r="A15" s="50">
        <v>3</v>
      </c>
      <c r="B15" s="50">
        <v>1</v>
      </c>
      <c r="C15" s="50"/>
      <c r="D15" s="58" t="s">
        <v>119</v>
      </c>
      <c r="E15" s="54">
        <f t="shared" ref="E15:H15" si="0">SUM(E13:E14)</f>
        <v>127599</v>
      </c>
      <c r="F15" s="54">
        <f t="shared" si="0"/>
        <v>72828</v>
      </c>
      <c r="G15" s="54">
        <f t="shared" si="0"/>
        <v>54771</v>
      </c>
      <c r="H15" s="54">
        <f t="shared" si="0"/>
        <v>0</v>
      </c>
      <c r="I15" s="49"/>
      <c r="J15" s="49"/>
      <c r="K15" s="46"/>
      <c r="L15" s="46"/>
    </row>
    <row r="16" spans="1:12" x14ac:dyDescent="0.25">
      <c r="A16" s="50">
        <v>4</v>
      </c>
      <c r="B16" s="50"/>
      <c r="C16" s="50">
        <v>1</v>
      </c>
      <c r="D16" s="58" t="s">
        <v>121</v>
      </c>
      <c r="E16" s="54">
        <f t="shared" ref="E16:H16" si="1">SUM(E17:E18)</f>
        <v>8182</v>
      </c>
      <c r="F16" s="54">
        <f t="shared" si="1"/>
        <v>8182</v>
      </c>
      <c r="G16" s="54">
        <f t="shared" si="1"/>
        <v>0</v>
      </c>
      <c r="H16" s="54">
        <f t="shared" si="1"/>
        <v>0</v>
      </c>
      <c r="I16" s="49"/>
      <c r="J16" s="49"/>
      <c r="K16" s="46"/>
      <c r="L16" s="46"/>
    </row>
    <row r="17" spans="1:12" x14ac:dyDescent="0.25">
      <c r="A17" s="50">
        <v>5</v>
      </c>
      <c r="B17" s="50"/>
      <c r="C17" s="50"/>
      <c r="D17" s="53" t="s">
        <v>87</v>
      </c>
      <c r="E17" s="54">
        <v>4124</v>
      </c>
      <c r="F17" s="54">
        <v>4124</v>
      </c>
      <c r="G17" s="54"/>
      <c r="H17" s="54"/>
      <c r="I17" s="49"/>
      <c r="J17" s="49"/>
      <c r="K17" s="46"/>
      <c r="L17" s="46"/>
    </row>
    <row r="18" spans="1:12" x14ac:dyDescent="0.25">
      <c r="A18" s="50">
        <v>6</v>
      </c>
      <c r="B18" s="50"/>
      <c r="C18" s="50"/>
      <c r="D18" s="55" t="s">
        <v>24</v>
      </c>
      <c r="E18" s="54">
        <v>4058</v>
      </c>
      <c r="F18" s="54">
        <v>4058</v>
      </c>
      <c r="G18" s="54"/>
      <c r="H18" s="54"/>
      <c r="I18" s="49"/>
      <c r="J18" s="49"/>
      <c r="K18" s="46"/>
      <c r="L18" s="46"/>
    </row>
    <row r="19" spans="1:12" x14ac:dyDescent="0.25">
      <c r="A19" s="50">
        <v>7</v>
      </c>
      <c r="B19" s="50"/>
      <c r="C19" s="50">
        <v>2</v>
      </c>
      <c r="D19" s="55" t="s">
        <v>122</v>
      </c>
      <c r="E19" s="54">
        <v>27532</v>
      </c>
      <c r="F19" s="54">
        <v>25373</v>
      </c>
      <c r="G19" s="54">
        <v>0</v>
      </c>
      <c r="H19" s="54">
        <v>2159</v>
      </c>
      <c r="I19" s="49"/>
      <c r="J19" s="49"/>
      <c r="K19" s="46"/>
      <c r="L19" s="46"/>
    </row>
    <row r="20" spans="1:12" x14ac:dyDescent="0.25">
      <c r="A20" s="50">
        <v>8</v>
      </c>
      <c r="B20" s="50"/>
      <c r="C20" s="50"/>
      <c r="D20" s="55" t="s">
        <v>25</v>
      </c>
      <c r="E20" s="54">
        <v>27532</v>
      </c>
      <c r="F20" s="54">
        <v>25373</v>
      </c>
      <c r="G20" s="54">
        <v>0</v>
      </c>
      <c r="H20" s="54">
        <v>2159</v>
      </c>
      <c r="I20" s="49"/>
      <c r="J20" s="49"/>
      <c r="K20" s="46"/>
      <c r="L20" s="46"/>
    </row>
    <row r="21" spans="1:12" x14ac:dyDescent="0.25">
      <c r="A21" s="50">
        <v>9</v>
      </c>
      <c r="B21" s="50"/>
      <c r="C21" s="50">
        <v>3</v>
      </c>
      <c r="D21" s="53" t="s">
        <v>26</v>
      </c>
      <c r="E21" s="54">
        <v>2853</v>
      </c>
      <c r="F21" s="54">
        <v>2853</v>
      </c>
      <c r="G21" s="54"/>
      <c r="H21" s="54"/>
      <c r="I21" s="49"/>
      <c r="J21" s="49"/>
      <c r="K21" s="46"/>
      <c r="L21" s="46"/>
    </row>
    <row r="22" spans="1:12" x14ac:dyDescent="0.25">
      <c r="A22" s="50">
        <v>10</v>
      </c>
      <c r="B22" s="50"/>
      <c r="C22" s="50">
        <v>4</v>
      </c>
      <c r="D22" s="53" t="s">
        <v>123</v>
      </c>
      <c r="E22" s="54">
        <v>0</v>
      </c>
      <c r="F22" s="54">
        <v>0</v>
      </c>
      <c r="G22" s="54"/>
      <c r="H22" s="54"/>
      <c r="I22" s="49"/>
      <c r="J22" s="49"/>
      <c r="K22" s="46"/>
      <c r="L22" s="46"/>
    </row>
    <row r="23" spans="1:12" x14ac:dyDescent="0.25">
      <c r="A23" s="50">
        <v>11</v>
      </c>
      <c r="B23" s="50"/>
      <c r="C23" s="50"/>
      <c r="D23" s="55" t="s">
        <v>91</v>
      </c>
      <c r="E23" s="54">
        <v>0</v>
      </c>
      <c r="F23" s="54">
        <v>0</v>
      </c>
      <c r="G23" s="54"/>
      <c r="H23" s="54"/>
      <c r="I23" s="49"/>
      <c r="J23" s="49"/>
      <c r="K23" s="46"/>
      <c r="L23" s="46"/>
    </row>
    <row r="24" spans="1:12" x14ac:dyDescent="0.25">
      <c r="A24" s="50">
        <v>12</v>
      </c>
      <c r="B24" s="50"/>
      <c r="C24" s="50">
        <v>5</v>
      </c>
      <c r="D24" s="53" t="s">
        <v>124</v>
      </c>
      <c r="E24" s="54">
        <v>70</v>
      </c>
      <c r="F24" s="54">
        <v>70</v>
      </c>
      <c r="G24" s="54"/>
      <c r="H24" s="54"/>
      <c r="I24" s="49"/>
      <c r="J24" s="49"/>
      <c r="K24" s="46"/>
      <c r="L24" s="46"/>
    </row>
    <row r="25" spans="1:12" x14ac:dyDescent="0.25">
      <c r="A25" s="50">
        <v>13</v>
      </c>
      <c r="B25" s="50">
        <v>2</v>
      </c>
      <c r="C25" s="50"/>
      <c r="D25" s="58" t="s">
        <v>33</v>
      </c>
      <c r="E25" s="54">
        <f t="shared" ref="E25:H25" si="2">SUM(E16+E19+E21+E22+E24)</f>
        <v>38637</v>
      </c>
      <c r="F25" s="54">
        <f t="shared" si="2"/>
        <v>36478</v>
      </c>
      <c r="G25" s="54">
        <f t="shared" si="2"/>
        <v>0</v>
      </c>
      <c r="H25" s="54">
        <f t="shared" si="2"/>
        <v>2159</v>
      </c>
      <c r="I25" s="49"/>
      <c r="J25" s="49"/>
      <c r="K25" s="46"/>
      <c r="L25" s="46"/>
    </row>
    <row r="26" spans="1:12" x14ac:dyDescent="0.25">
      <c r="A26" s="50">
        <v>14</v>
      </c>
      <c r="B26" s="50">
        <v>3</v>
      </c>
      <c r="C26" s="50"/>
      <c r="D26" s="55" t="s">
        <v>34</v>
      </c>
      <c r="E26" s="54">
        <v>752</v>
      </c>
      <c r="F26" s="54">
        <v>752</v>
      </c>
      <c r="G26" s="54"/>
      <c r="H26" s="54"/>
      <c r="I26" s="49"/>
      <c r="J26" s="49"/>
      <c r="K26" s="46"/>
      <c r="L26" s="46"/>
    </row>
    <row r="27" spans="1:12" x14ac:dyDescent="0.25">
      <c r="A27" s="50">
        <v>15</v>
      </c>
      <c r="B27" s="50">
        <v>4</v>
      </c>
      <c r="C27" s="50"/>
      <c r="D27" s="55" t="s">
        <v>97</v>
      </c>
      <c r="E27" s="54">
        <v>0</v>
      </c>
      <c r="F27" s="54"/>
      <c r="G27" s="54"/>
      <c r="H27" s="54"/>
      <c r="I27" s="49"/>
      <c r="J27" s="49"/>
      <c r="K27" s="46"/>
      <c r="L27" s="46"/>
    </row>
    <row r="28" spans="1:12" x14ac:dyDescent="0.25">
      <c r="A28" s="50">
        <v>16</v>
      </c>
      <c r="B28" s="50"/>
      <c r="C28" s="50"/>
      <c r="D28" s="55" t="s">
        <v>98</v>
      </c>
      <c r="E28" s="54">
        <f t="shared" ref="E28:H28" si="3">SUM(E15,E25,E26,E27)</f>
        <v>166988</v>
      </c>
      <c r="F28" s="54">
        <f t="shared" si="3"/>
        <v>110058</v>
      </c>
      <c r="G28" s="54">
        <f t="shared" si="3"/>
        <v>54771</v>
      </c>
      <c r="H28" s="54">
        <f t="shared" si="3"/>
        <v>2159</v>
      </c>
      <c r="I28" s="49"/>
      <c r="J28" s="49"/>
      <c r="K28" s="46"/>
      <c r="L28" s="46"/>
    </row>
    <row r="29" spans="1:12" x14ac:dyDescent="0.25">
      <c r="A29" s="50">
        <v>17</v>
      </c>
      <c r="B29" s="50">
        <v>5</v>
      </c>
      <c r="C29" s="50"/>
      <c r="D29" s="58" t="s">
        <v>99</v>
      </c>
      <c r="E29" s="54"/>
      <c r="F29" s="54"/>
      <c r="G29" s="54"/>
      <c r="H29" s="54"/>
      <c r="I29" s="49"/>
      <c r="J29" s="49"/>
      <c r="K29" s="46"/>
      <c r="L29" s="46"/>
    </row>
    <row r="30" spans="1:12" x14ac:dyDescent="0.25">
      <c r="A30" s="50">
        <v>18</v>
      </c>
      <c r="B30" s="50">
        <v>6</v>
      </c>
      <c r="C30" s="50"/>
      <c r="D30" s="55" t="s">
        <v>120</v>
      </c>
      <c r="E30" s="54">
        <v>0</v>
      </c>
      <c r="F30" s="54">
        <v>0</v>
      </c>
      <c r="G30" s="54"/>
      <c r="H30" s="54"/>
      <c r="I30" s="49"/>
      <c r="J30" s="49"/>
      <c r="K30" s="46"/>
      <c r="L30" s="46"/>
    </row>
    <row r="31" spans="1:12" x14ac:dyDescent="0.25">
      <c r="A31" s="50">
        <v>19</v>
      </c>
      <c r="B31" s="50">
        <v>7</v>
      </c>
      <c r="C31" s="50"/>
      <c r="D31" s="55" t="s">
        <v>100</v>
      </c>
      <c r="E31" s="54">
        <v>600</v>
      </c>
      <c r="F31" s="54">
        <v>600</v>
      </c>
      <c r="G31" s="54"/>
      <c r="H31" s="54"/>
      <c r="I31" s="49"/>
      <c r="J31" s="49"/>
      <c r="K31" s="46"/>
      <c r="L31" s="46"/>
    </row>
    <row r="32" spans="1:12" x14ac:dyDescent="0.25">
      <c r="A32" s="50">
        <v>20</v>
      </c>
      <c r="B32" s="50"/>
      <c r="C32" s="50"/>
      <c r="D32" s="55" t="s">
        <v>101</v>
      </c>
      <c r="E32" s="54">
        <f t="shared" ref="E32:H32" si="4">SUM(E29:E31)</f>
        <v>600</v>
      </c>
      <c r="F32" s="54">
        <f t="shared" si="4"/>
        <v>600</v>
      </c>
      <c r="G32" s="54">
        <f t="shared" si="4"/>
        <v>0</v>
      </c>
      <c r="H32" s="54">
        <f t="shared" si="4"/>
        <v>0</v>
      </c>
      <c r="I32" s="49"/>
      <c r="J32" s="49"/>
      <c r="K32" s="46"/>
      <c r="L32" s="46"/>
    </row>
    <row r="33" spans="1:12" x14ac:dyDescent="0.25">
      <c r="A33" s="50">
        <v>21</v>
      </c>
      <c r="B33" s="50"/>
      <c r="C33" s="50"/>
      <c r="D33" s="56" t="s">
        <v>340</v>
      </c>
      <c r="E33" s="54">
        <v>54771</v>
      </c>
      <c r="F33" s="54">
        <v>0</v>
      </c>
      <c r="G33" s="54">
        <v>54771</v>
      </c>
      <c r="H33" s="54">
        <f t="shared" ref="H33" si="5">SUM(H29:H31)</f>
        <v>0</v>
      </c>
      <c r="I33" s="49"/>
      <c r="J33" s="49"/>
      <c r="K33" s="46"/>
      <c r="L33" s="46"/>
    </row>
    <row r="34" spans="1:12" x14ac:dyDescent="0.25">
      <c r="A34" s="50">
        <v>22</v>
      </c>
      <c r="B34" s="50"/>
      <c r="C34" s="50"/>
      <c r="D34" s="55" t="s">
        <v>102</v>
      </c>
      <c r="E34" s="54">
        <f>SUM(E28,E32,E33)</f>
        <v>222359</v>
      </c>
      <c r="F34" s="54">
        <f t="shared" ref="F34:H34" si="6">SUM(F28,F32,F33)</f>
        <v>110658</v>
      </c>
      <c r="G34" s="54">
        <f t="shared" si="6"/>
        <v>109542</v>
      </c>
      <c r="H34" s="54">
        <f t="shared" si="6"/>
        <v>2159</v>
      </c>
      <c r="I34" s="49"/>
      <c r="J34" s="49"/>
      <c r="K34" s="46"/>
      <c r="L34" s="46"/>
    </row>
    <row r="35" spans="1:12" x14ac:dyDescent="0.25">
      <c r="A35" s="50">
        <v>23</v>
      </c>
      <c r="B35" s="50"/>
      <c r="C35" s="50"/>
      <c r="D35" s="55" t="s">
        <v>31</v>
      </c>
      <c r="E35" s="54">
        <v>203133</v>
      </c>
      <c r="F35" s="54">
        <v>203133</v>
      </c>
      <c r="G35" s="54"/>
      <c r="H35" s="54"/>
      <c r="I35" s="46"/>
      <c r="J35" s="46"/>
      <c r="K35" s="46"/>
      <c r="L35" s="46"/>
    </row>
    <row r="36" spans="1:12" x14ac:dyDescent="0.25">
      <c r="A36" s="50">
        <v>24</v>
      </c>
      <c r="B36" s="50"/>
      <c r="C36" s="50"/>
      <c r="D36" s="55" t="s">
        <v>62</v>
      </c>
      <c r="E36" s="54"/>
      <c r="F36" s="54"/>
      <c r="G36" s="54"/>
      <c r="H36" s="54"/>
      <c r="I36" s="46"/>
      <c r="J36" s="46"/>
      <c r="K36" s="46"/>
      <c r="L36" s="46"/>
    </row>
    <row r="37" spans="1:12" x14ac:dyDescent="0.25">
      <c r="A37" s="50">
        <v>25</v>
      </c>
      <c r="B37" s="50"/>
      <c r="C37" s="50"/>
      <c r="D37" s="55" t="s">
        <v>61</v>
      </c>
      <c r="E37" s="54">
        <v>203133</v>
      </c>
      <c r="F37" s="54">
        <v>203133</v>
      </c>
      <c r="G37" s="54"/>
      <c r="H37" s="54"/>
      <c r="I37" s="46"/>
      <c r="J37" s="46"/>
      <c r="K37" s="46"/>
      <c r="L37" s="46"/>
    </row>
    <row r="38" spans="1:12" x14ac:dyDescent="0.25">
      <c r="A38" s="50">
        <v>26</v>
      </c>
      <c r="B38" s="50"/>
      <c r="C38" s="50"/>
      <c r="D38" s="55" t="s">
        <v>103</v>
      </c>
      <c r="E38" s="54"/>
      <c r="F38" s="54"/>
      <c r="G38" s="54"/>
      <c r="H38" s="54"/>
      <c r="I38" s="46"/>
      <c r="J38" s="46"/>
      <c r="K38" s="46"/>
      <c r="L38" s="46"/>
    </row>
    <row r="39" spans="1:12" x14ac:dyDescent="0.25">
      <c r="A39" s="50">
        <v>27</v>
      </c>
      <c r="B39" s="50"/>
      <c r="C39" s="50"/>
      <c r="D39" s="55" t="s">
        <v>69</v>
      </c>
      <c r="E39" s="54">
        <f t="shared" ref="E39:H39" si="7">SUM(E34,E37,E38)</f>
        <v>425492</v>
      </c>
      <c r="F39" s="54">
        <f t="shared" si="7"/>
        <v>313791</v>
      </c>
      <c r="G39" s="54">
        <f t="shared" si="7"/>
        <v>109542</v>
      </c>
      <c r="H39" s="54">
        <f t="shared" si="7"/>
        <v>2159</v>
      </c>
      <c r="I39" s="46"/>
      <c r="J39" s="46"/>
      <c r="K39" s="46"/>
      <c r="L39" s="46"/>
    </row>
    <row r="40" spans="1:12" x14ac:dyDescent="0.25">
      <c r="A40" s="50">
        <v>28</v>
      </c>
      <c r="B40" s="50">
        <v>1</v>
      </c>
      <c r="C40" s="50"/>
      <c r="D40" s="56" t="s">
        <v>70</v>
      </c>
      <c r="E40" s="54">
        <v>311998</v>
      </c>
      <c r="F40" s="54">
        <v>309839</v>
      </c>
      <c r="G40" s="54"/>
      <c r="H40" s="54">
        <v>2159</v>
      </c>
      <c r="I40" s="57"/>
      <c r="J40" s="57"/>
      <c r="K40" s="57"/>
      <c r="L40" s="57"/>
    </row>
    <row r="41" spans="1:12" x14ac:dyDescent="0.25">
      <c r="A41" s="50">
        <v>29</v>
      </c>
      <c r="B41" s="50">
        <v>2</v>
      </c>
      <c r="C41" s="50"/>
      <c r="D41" s="56" t="s">
        <v>104</v>
      </c>
      <c r="E41" s="54">
        <v>54771</v>
      </c>
      <c r="F41" s="54"/>
      <c r="G41" s="54">
        <v>54771</v>
      </c>
      <c r="H41" s="54"/>
      <c r="I41" s="57"/>
      <c r="J41" s="57"/>
      <c r="K41" s="57"/>
      <c r="L41" s="57"/>
    </row>
    <row r="42" spans="1:12" x14ac:dyDescent="0.25">
      <c r="A42" s="50">
        <v>30</v>
      </c>
      <c r="B42" s="50"/>
      <c r="C42" s="50"/>
      <c r="D42" s="56" t="s">
        <v>63</v>
      </c>
      <c r="E42" s="54">
        <f t="shared" ref="E42:H42" si="8">SUM(E40:E41)</f>
        <v>366769</v>
      </c>
      <c r="F42" s="54">
        <f t="shared" si="8"/>
        <v>309839</v>
      </c>
      <c r="G42" s="54">
        <f t="shared" si="8"/>
        <v>54771</v>
      </c>
      <c r="H42" s="54">
        <f t="shared" si="8"/>
        <v>2159</v>
      </c>
      <c r="I42" s="49">
        <f>SUM(I40:I41)</f>
        <v>0</v>
      </c>
      <c r="J42" s="49">
        <f>SUM(J40:J41)</f>
        <v>0</v>
      </c>
      <c r="K42" s="46"/>
      <c r="L42" s="46"/>
    </row>
    <row r="43" spans="1:12" x14ac:dyDescent="0.25">
      <c r="A43" s="50">
        <v>31</v>
      </c>
      <c r="B43" s="50"/>
      <c r="C43" s="50"/>
      <c r="D43" s="56" t="s">
        <v>18</v>
      </c>
      <c r="E43" s="54"/>
      <c r="F43" s="54"/>
      <c r="G43" s="54"/>
      <c r="H43" s="54"/>
      <c r="I43" s="57"/>
      <c r="J43" s="57"/>
      <c r="K43" s="57"/>
      <c r="L43" s="57"/>
    </row>
    <row r="44" spans="1:12" x14ac:dyDescent="0.25">
      <c r="A44" s="50">
        <v>32</v>
      </c>
      <c r="B44" s="50"/>
      <c r="C44" s="50"/>
      <c r="D44" s="56" t="s">
        <v>105</v>
      </c>
      <c r="E44" s="54">
        <f t="shared" ref="E44:H44" si="9">SUM(E42:E43)</f>
        <v>366769</v>
      </c>
      <c r="F44" s="54">
        <f t="shared" si="9"/>
        <v>309839</v>
      </c>
      <c r="G44" s="54">
        <f t="shared" si="9"/>
        <v>54771</v>
      </c>
      <c r="H44" s="54">
        <f t="shared" si="9"/>
        <v>2159</v>
      </c>
      <c r="I44" s="57"/>
      <c r="J44" s="57"/>
      <c r="K44" s="57"/>
      <c r="L44" s="57"/>
    </row>
    <row r="45" spans="1:12" x14ac:dyDescent="0.25">
      <c r="A45" s="50">
        <v>33</v>
      </c>
      <c r="B45" s="50"/>
      <c r="C45" s="50"/>
      <c r="D45" s="56" t="s">
        <v>154</v>
      </c>
      <c r="E45" s="54">
        <v>58723</v>
      </c>
      <c r="F45" s="54">
        <v>3952</v>
      </c>
      <c r="G45" s="54">
        <v>54771</v>
      </c>
      <c r="H45" s="54"/>
      <c r="I45" s="57"/>
      <c r="J45" s="57"/>
      <c r="K45" s="57"/>
      <c r="L45" s="57"/>
    </row>
    <row r="46" spans="1:12" x14ac:dyDescent="0.25">
      <c r="A46" s="50">
        <v>34</v>
      </c>
      <c r="B46" s="50"/>
      <c r="C46" s="50"/>
      <c r="D46" s="56" t="s">
        <v>64</v>
      </c>
      <c r="E46" s="54">
        <f t="shared" ref="E46:H46" si="10">SUM(E44:E45)</f>
        <v>425492</v>
      </c>
      <c r="F46" s="54">
        <f t="shared" si="10"/>
        <v>313791</v>
      </c>
      <c r="G46" s="54">
        <f t="shared" si="10"/>
        <v>109542</v>
      </c>
      <c r="H46" s="54">
        <f t="shared" si="10"/>
        <v>2159</v>
      </c>
      <c r="I46" s="57"/>
      <c r="J46" s="57"/>
      <c r="K46" s="57"/>
      <c r="L46" s="57"/>
    </row>
    <row r="50" spans="4:4" x14ac:dyDescent="0.25">
      <c r="D50" s="57"/>
    </row>
  </sheetData>
  <mergeCells count="12">
    <mergeCell ref="F9:F11"/>
    <mergeCell ref="G9:G11"/>
    <mergeCell ref="H9:H11"/>
    <mergeCell ref="A2:H2"/>
    <mergeCell ref="A3:I3"/>
    <mergeCell ref="A4:H4"/>
    <mergeCell ref="A7:J7"/>
    <mergeCell ref="A9:A11"/>
    <mergeCell ref="B9:B11"/>
    <mergeCell ref="C9:C11"/>
    <mergeCell ref="D9:D11"/>
    <mergeCell ref="E9:E1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50"/>
  <sheetViews>
    <sheetView topLeftCell="A4" workbookViewId="0">
      <selection activeCell="M42" sqref="M42"/>
    </sheetView>
  </sheetViews>
  <sheetFormatPr defaultRowHeight="15" x14ac:dyDescent="0.25"/>
  <cols>
    <col min="1" max="1" width="2.5703125" style="13" customWidth="1"/>
    <col min="2" max="2" width="2.7109375" style="13" customWidth="1"/>
    <col min="3" max="3" width="2.42578125" style="13" customWidth="1"/>
    <col min="4" max="4" width="39" style="13" customWidth="1"/>
    <col min="5" max="8" width="9.140625" style="13" customWidth="1"/>
    <col min="9" max="9" width="9.5703125" style="13" customWidth="1"/>
    <col min="10" max="11" width="9.140625" style="13" hidden="1" customWidth="1"/>
    <col min="12" max="13" width="9.140625" style="13" customWidth="1"/>
    <col min="14" max="258" width="9.140625" style="13"/>
    <col min="259" max="259" width="3.28515625" style="13" customWidth="1"/>
    <col min="260" max="260" width="37.42578125" style="13" customWidth="1"/>
    <col min="261" max="261" width="9.5703125" style="13" customWidth="1"/>
    <col min="262" max="262" width="10.140625" style="13" customWidth="1"/>
    <col min="263" max="263" width="9.7109375" style="13" customWidth="1"/>
    <col min="264" max="264" width="8.5703125" style="13" customWidth="1"/>
    <col min="265" max="265" width="8" style="13" customWidth="1"/>
    <col min="266" max="268" width="0" style="13" hidden="1" customWidth="1"/>
    <col min="269" max="269" width="9.140625" style="13" customWidth="1"/>
    <col min="270" max="514" width="9.140625" style="13"/>
    <col min="515" max="515" width="3.28515625" style="13" customWidth="1"/>
    <col min="516" max="516" width="37.42578125" style="13" customWidth="1"/>
    <col min="517" max="517" width="9.5703125" style="13" customWidth="1"/>
    <col min="518" max="518" width="10.140625" style="13" customWidth="1"/>
    <col min="519" max="519" width="9.7109375" style="13" customWidth="1"/>
    <col min="520" max="520" width="8.5703125" style="13" customWidth="1"/>
    <col min="521" max="521" width="8" style="13" customWidth="1"/>
    <col min="522" max="524" width="0" style="13" hidden="1" customWidth="1"/>
    <col min="525" max="525" width="9.140625" style="13" customWidth="1"/>
    <col min="526" max="770" width="9.140625" style="13"/>
    <col min="771" max="771" width="3.28515625" style="13" customWidth="1"/>
    <col min="772" max="772" width="37.42578125" style="13" customWidth="1"/>
    <col min="773" max="773" width="9.5703125" style="13" customWidth="1"/>
    <col min="774" max="774" width="10.140625" style="13" customWidth="1"/>
    <col min="775" max="775" width="9.7109375" style="13" customWidth="1"/>
    <col min="776" max="776" width="8.5703125" style="13" customWidth="1"/>
    <col min="777" max="777" width="8" style="13" customWidth="1"/>
    <col min="778" max="780" width="0" style="13" hidden="1" customWidth="1"/>
    <col min="781" max="781" width="9.140625" style="13" customWidth="1"/>
    <col min="782" max="1026" width="9.140625" style="13"/>
    <col min="1027" max="1027" width="3.28515625" style="13" customWidth="1"/>
    <col min="1028" max="1028" width="37.42578125" style="13" customWidth="1"/>
    <col min="1029" max="1029" width="9.5703125" style="13" customWidth="1"/>
    <col min="1030" max="1030" width="10.140625" style="13" customWidth="1"/>
    <col min="1031" max="1031" width="9.7109375" style="13" customWidth="1"/>
    <col min="1032" max="1032" width="8.5703125" style="13" customWidth="1"/>
    <col min="1033" max="1033" width="8" style="13" customWidth="1"/>
    <col min="1034" max="1036" width="0" style="13" hidden="1" customWidth="1"/>
    <col min="1037" max="1037" width="9.140625" style="13" customWidth="1"/>
    <col min="1038" max="1282" width="9.140625" style="13"/>
    <col min="1283" max="1283" width="3.28515625" style="13" customWidth="1"/>
    <col min="1284" max="1284" width="37.42578125" style="13" customWidth="1"/>
    <col min="1285" max="1285" width="9.5703125" style="13" customWidth="1"/>
    <col min="1286" max="1286" width="10.140625" style="13" customWidth="1"/>
    <col min="1287" max="1287" width="9.7109375" style="13" customWidth="1"/>
    <col min="1288" max="1288" width="8.5703125" style="13" customWidth="1"/>
    <col min="1289" max="1289" width="8" style="13" customWidth="1"/>
    <col min="1290" max="1292" width="0" style="13" hidden="1" customWidth="1"/>
    <col min="1293" max="1293" width="9.140625" style="13" customWidth="1"/>
    <col min="1294" max="1538" width="9.140625" style="13"/>
    <col min="1539" max="1539" width="3.28515625" style="13" customWidth="1"/>
    <col min="1540" max="1540" width="37.42578125" style="13" customWidth="1"/>
    <col min="1541" max="1541" width="9.5703125" style="13" customWidth="1"/>
    <col min="1542" max="1542" width="10.140625" style="13" customWidth="1"/>
    <col min="1543" max="1543" width="9.7109375" style="13" customWidth="1"/>
    <col min="1544" max="1544" width="8.5703125" style="13" customWidth="1"/>
    <col min="1545" max="1545" width="8" style="13" customWidth="1"/>
    <col min="1546" max="1548" width="0" style="13" hidden="1" customWidth="1"/>
    <col min="1549" max="1549" width="9.140625" style="13" customWidth="1"/>
    <col min="1550" max="1794" width="9.140625" style="13"/>
    <col min="1795" max="1795" width="3.28515625" style="13" customWidth="1"/>
    <col min="1796" max="1796" width="37.42578125" style="13" customWidth="1"/>
    <col min="1797" max="1797" width="9.5703125" style="13" customWidth="1"/>
    <col min="1798" max="1798" width="10.140625" style="13" customWidth="1"/>
    <col min="1799" max="1799" width="9.7109375" style="13" customWidth="1"/>
    <col min="1800" max="1800" width="8.5703125" style="13" customWidth="1"/>
    <col min="1801" max="1801" width="8" style="13" customWidth="1"/>
    <col min="1802" max="1804" width="0" style="13" hidden="1" customWidth="1"/>
    <col min="1805" max="1805" width="9.140625" style="13" customWidth="1"/>
    <col min="1806" max="2050" width="9.140625" style="13"/>
    <col min="2051" max="2051" width="3.28515625" style="13" customWidth="1"/>
    <col min="2052" max="2052" width="37.42578125" style="13" customWidth="1"/>
    <col min="2053" max="2053" width="9.5703125" style="13" customWidth="1"/>
    <col min="2054" max="2054" width="10.140625" style="13" customWidth="1"/>
    <col min="2055" max="2055" width="9.7109375" style="13" customWidth="1"/>
    <col min="2056" max="2056" width="8.5703125" style="13" customWidth="1"/>
    <col min="2057" max="2057" width="8" style="13" customWidth="1"/>
    <col min="2058" max="2060" width="0" style="13" hidden="1" customWidth="1"/>
    <col min="2061" max="2061" width="9.140625" style="13" customWidth="1"/>
    <col min="2062" max="2306" width="9.140625" style="13"/>
    <col min="2307" max="2307" width="3.28515625" style="13" customWidth="1"/>
    <col min="2308" max="2308" width="37.42578125" style="13" customWidth="1"/>
    <col min="2309" max="2309" width="9.5703125" style="13" customWidth="1"/>
    <col min="2310" max="2310" width="10.140625" style="13" customWidth="1"/>
    <col min="2311" max="2311" width="9.7109375" style="13" customWidth="1"/>
    <col min="2312" max="2312" width="8.5703125" style="13" customWidth="1"/>
    <col min="2313" max="2313" width="8" style="13" customWidth="1"/>
    <col min="2314" max="2316" width="0" style="13" hidden="1" customWidth="1"/>
    <col min="2317" max="2317" width="9.140625" style="13" customWidth="1"/>
    <col min="2318" max="2562" width="9.140625" style="13"/>
    <col min="2563" max="2563" width="3.28515625" style="13" customWidth="1"/>
    <col min="2564" max="2564" width="37.42578125" style="13" customWidth="1"/>
    <col min="2565" max="2565" width="9.5703125" style="13" customWidth="1"/>
    <col min="2566" max="2566" width="10.140625" style="13" customWidth="1"/>
    <col min="2567" max="2567" width="9.7109375" style="13" customWidth="1"/>
    <col min="2568" max="2568" width="8.5703125" style="13" customWidth="1"/>
    <col min="2569" max="2569" width="8" style="13" customWidth="1"/>
    <col min="2570" max="2572" width="0" style="13" hidden="1" customWidth="1"/>
    <col min="2573" max="2573" width="9.140625" style="13" customWidth="1"/>
    <col min="2574" max="2818" width="9.140625" style="13"/>
    <col min="2819" max="2819" width="3.28515625" style="13" customWidth="1"/>
    <col min="2820" max="2820" width="37.42578125" style="13" customWidth="1"/>
    <col min="2821" max="2821" width="9.5703125" style="13" customWidth="1"/>
    <col min="2822" max="2822" width="10.140625" style="13" customWidth="1"/>
    <col min="2823" max="2823" width="9.7109375" style="13" customWidth="1"/>
    <col min="2824" max="2824" width="8.5703125" style="13" customWidth="1"/>
    <col min="2825" max="2825" width="8" style="13" customWidth="1"/>
    <col min="2826" max="2828" width="0" style="13" hidden="1" customWidth="1"/>
    <col min="2829" max="2829" width="9.140625" style="13" customWidth="1"/>
    <col min="2830" max="3074" width="9.140625" style="13"/>
    <col min="3075" max="3075" width="3.28515625" style="13" customWidth="1"/>
    <col min="3076" max="3076" width="37.42578125" style="13" customWidth="1"/>
    <col min="3077" max="3077" width="9.5703125" style="13" customWidth="1"/>
    <col min="3078" max="3078" width="10.140625" style="13" customWidth="1"/>
    <col min="3079" max="3079" width="9.7109375" style="13" customWidth="1"/>
    <col min="3080" max="3080" width="8.5703125" style="13" customWidth="1"/>
    <col min="3081" max="3081" width="8" style="13" customWidth="1"/>
    <col min="3082" max="3084" width="0" style="13" hidden="1" customWidth="1"/>
    <col min="3085" max="3085" width="9.140625" style="13" customWidth="1"/>
    <col min="3086" max="3330" width="9.140625" style="13"/>
    <col min="3331" max="3331" width="3.28515625" style="13" customWidth="1"/>
    <col min="3332" max="3332" width="37.42578125" style="13" customWidth="1"/>
    <col min="3333" max="3333" width="9.5703125" style="13" customWidth="1"/>
    <col min="3334" max="3334" width="10.140625" style="13" customWidth="1"/>
    <col min="3335" max="3335" width="9.7109375" style="13" customWidth="1"/>
    <col min="3336" max="3336" width="8.5703125" style="13" customWidth="1"/>
    <col min="3337" max="3337" width="8" style="13" customWidth="1"/>
    <col min="3338" max="3340" width="0" style="13" hidden="1" customWidth="1"/>
    <col min="3341" max="3341" width="9.140625" style="13" customWidth="1"/>
    <col min="3342" max="3586" width="9.140625" style="13"/>
    <col min="3587" max="3587" width="3.28515625" style="13" customWidth="1"/>
    <col min="3588" max="3588" width="37.42578125" style="13" customWidth="1"/>
    <col min="3589" max="3589" width="9.5703125" style="13" customWidth="1"/>
    <col min="3590" max="3590" width="10.140625" style="13" customWidth="1"/>
    <col min="3591" max="3591" width="9.7109375" style="13" customWidth="1"/>
    <col min="3592" max="3592" width="8.5703125" style="13" customWidth="1"/>
    <col min="3593" max="3593" width="8" style="13" customWidth="1"/>
    <col min="3594" max="3596" width="0" style="13" hidden="1" customWidth="1"/>
    <col min="3597" max="3597" width="9.140625" style="13" customWidth="1"/>
    <col min="3598" max="3842" width="9.140625" style="13"/>
    <col min="3843" max="3843" width="3.28515625" style="13" customWidth="1"/>
    <col min="3844" max="3844" width="37.42578125" style="13" customWidth="1"/>
    <col min="3845" max="3845" width="9.5703125" style="13" customWidth="1"/>
    <col min="3846" max="3846" width="10.140625" style="13" customWidth="1"/>
    <col min="3847" max="3847" width="9.7109375" style="13" customWidth="1"/>
    <col min="3848" max="3848" width="8.5703125" style="13" customWidth="1"/>
    <col min="3849" max="3849" width="8" style="13" customWidth="1"/>
    <col min="3850" max="3852" width="0" style="13" hidden="1" customWidth="1"/>
    <col min="3853" max="3853" width="9.140625" style="13" customWidth="1"/>
    <col min="3854" max="4098" width="9.140625" style="13"/>
    <col min="4099" max="4099" width="3.28515625" style="13" customWidth="1"/>
    <col min="4100" max="4100" width="37.42578125" style="13" customWidth="1"/>
    <col min="4101" max="4101" width="9.5703125" style="13" customWidth="1"/>
    <col min="4102" max="4102" width="10.140625" style="13" customWidth="1"/>
    <col min="4103" max="4103" width="9.7109375" style="13" customWidth="1"/>
    <col min="4104" max="4104" width="8.5703125" style="13" customWidth="1"/>
    <col min="4105" max="4105" width="8" style="13" customWidth="1"/>
    <col min="4106" max="4108" width="0" style="13" hidden="1" customWidth="1"/>
    <col min="4109" max="4109" width="9.140625" style="13" customWidth="1"/>
    <col min="4110" max="4354" width="9.140625" style="13"/>
    <col min="4355" max="4355" width="3.28515625" style="13" customWidth="1"/>
    <col min="4356" max="4356" width="37.42578125" style="13" customWidth="1"/>
    <col min="4357" max="4357" width="9.5703125" style="13" customWidth="1"/>
    <col min="4358" max="4358" width="10.140625" style="13" customWidth="1"/>
    <col min="4359" max="4359" width="9.7109375" style="13" customWidth="1"/>
    <col min="4360" max="4360" width="8.5703125" style="13" customWidth="1"/>
    <col min="4361" max="4361" width="8" style="13" customWidth="1"/>
    <col min="4362" max="4364" width="0" style="13" hidden="1" customWidth="1"/>
    <col min="4365" max="4365" width="9.140625" style="13" customWidth="1"/>
    <col min="4366" max="4610" width="9.140625" style="13"/>
    <col min="4611" max="4611" width="3.28515625" style="13" customWidth="1"/>
    <col min="4612" max="4612" width="37.42578125" style="13" customWidth="1"/>
    <col min="4613" max="4613" width="9.5703125" style="13" customWidth="1"/>
    <col min="4614" max="4614" width="10.140625" style="13" customWidth="1"/>
    <col min="4615" max="4615" width="9.7109375" style="13" customWidth="1"/>
    <col min="4616" max="4616" width="8.5703125" style="13" customWidth="1"/>
    <col min="4617" max="4617" width="8" style="13" customWidth="1"/>
    <col min="4618" max="4620" width="0" style="13" hidden="1" customWidth="1"/>
    <col min="4621" max="4621" width="9.140625" style="13" customWidth="1"/>
    <col min="4622" max="4866" width="9.140625" style="13"/>
    <col min="4867" max="4867" width="3.28515625" style="13" customWidth="1"/>
    <col min="4868" max="4868" width="37.42578125" style="13" customWidth="1"/>
    <col min="4869" max="4869" width="9.5703125" style="13" customWidth="1"/>
    <col min="4870" max="4870" width="10.140625" style="13" customWidth="1"/>
    <col min="4871" max="4871" width="9.7109375" style="13" customWidth="1"/>
    <col min="4872" max="4872" width="8.5703125" style="13" customWidth="1"/>
    <col min="4873" max="4873" width="8" style="13" customWidth="1"/>
    <col min="4874" max="4876" width="0" style="13" hidden="1" customWidth="1"/>
    <col min="4877" max="4877" width="9.140625" style="13" customWidth="1"/>
    <col min="4878" max="5122" width="9.140625" style="13"/>
    <col min="5123" max="5123" width="3.28515625" style="13" customWidth="1"/>
    <col min="5124" max="5124" width="37.42578125" style="13" customWidth="1"/>
    <col min="5125" max="5125" width="9.5703125" style="13" customWidth="1"/>
    <col min="5126" max="5126" width="10.140625" style="13" customWidth="1"/>
    <col min="5127" max="5127" width="9.7109375" style="13" customWidth="1"/>
    <col min="5128" max="5128" width="8.5703125" style="13" customWidth="1"/>
    <col min="5129" max="5129" width="8" style="13" customWidth="1"/>
    <col min="5130" max="5132" width="0" style="13" hidden="1" customWidth="1"/>
    <col min="5133" max="5133" width="9.140625" style="13" customWidth="1"/>
    <col min="5134" max="5378" width="9.140625" style="13"/>
    <col min="5379" max="5379" width="3.28515625" style="13" customWidth="1"/>
    <col min="5380" max="5380" width="37.42578125" style="13" customWidth="1"/>
    <col min="5381" max="5381" width="9.5703125" style="13" customWidth="1"/>
    <col min="5382" max="5382" width="10.140625" style="13" customWidth="1"/>
    <col min="5383" max="5383" width="9.7109375" style="13" customWidth="1"/>
    <col min="5384" max="5384" width="8.5703125" style="13" customWidth="1"/>
    <col min="5385" max="5385" width="8" style="13" customWidth="1"/>
    <col min="5386" max="5388" width="0" style="13" hidden="1" customWidth="1"/>
    <col min="5389" max="5389" width="9.140625" style="13" customWidth="1"/>
    <col min="5390" max="5634" width="9.140625" style="13"/>
    <col min="5635" max="5635" width="3.28515625" style="13" customWidth="1"/>
    <col min="5636" max="5636" width="37.42578125" style="13" customWidth="1"/>
    <col min="5637" max="5637" width="9.5703125" style="13" customWidth="1"/>
    <col min="5638" max="5638" width="10.140625" style="13" customWidth="1"/>
    <col min="5639" max="5639" width="9.7109375" style="13" customWidth="1"/>
    <col min="5640" max="5640" width="8.5703125" style="13" customWidth="1"/>
    <col min="5641" max="5641" width="8" style="13" customWidth="1"/>
    <col min="5642" max="5644" width="0" style="13" hidden="1" customWidth="1"/>
    <col min="5645" max="5645" width="9.140625" style="13" customWidth="1"/>
    <col min="5646" max="5890" width="9.140625" style="13"/>
    <col min="5891" max="5891" width="3.28515625" style="13" customWidth="1"/>
    <col min="5892" max="5892" width="37.42578125" style="13" customWidth="1"/>
    <col min="5893" max="5893" width="9.5703125" style="13" customWidth="1"/>
    <col min="5894" max="5894" width="10.140625" style="13" customWidth="1"/>
    <col min="5895" max="5895" width="9.7109375" style="13" customWidth="1"/>
    <col min="5896" max="5896" width="8.5703125" style="13" customWidth="1"/>
    <col min="5897" max="5897" width="8" style="13" customWidth="1"/>
    <col min="5898" max="5900" width="0" style="13" hidden="1" customWidth="1"/>
    <col min="5901" max="5901" width="9.140625" style="13" customWidth="1"/>
    <col min="5902" max="6146" width="9.140625" style="13"/>
    <col min="6147" max="6147" width="3.28515625" style="13" customWidth="1"/>
    <col min="6148" max="6148" width="37.42578125" style="13" customWidth="1"/>
    <col min="6149" max="6149" width="9.5703125" style="13" customWidth="1"/>
    <col min="6150" max="6150" width="10.140625" style="13" customWidth="1"/>
    <col min="6151" max="6151" width="9.7109375" style="13" customWidth="1"/>
    <col min="6152" max="6152" width="8.5703125" style="13" customWidth="1"/>
    <col min="6153" max="6153" width="8" style="13" customWidth="1"/>
    <col min="6154" max="6156" width="0" style="13" hidden="1" customWidth="1"/>
    <col min="6157" max="6157" width="9.140625" style="13" customWidth="1"/>
    <col min="6158" max="6402" width="9.140625" style="13"/>
    <col min="6403" max="6403" width="3.28515625" style="13" customWidth="1"/>
    <col min="6404" max="6404" width="37.42578125" style="13" customWidth="1"/>
    <col min="6405" max="6405" width="9.5703125" style="13" customWidth="1"/>
    <col min="6406" max="6406" width="10.140625" style="13" customWidth="1"/>
    <col min="6407" max="6407" width="9.7109375" style="13" customWidth="1"/>
    <col min="6408" max="6408" width="8.5703125" style="13" customWidth="1"/>
    <col min="6409" max="6409" width="8" style="13" customWidth="1"/>
    <col min="6410" max="6412" width="0" style="13" hidden="1" customWidth="1"/>
    <col min="6413" max="6413" width="9.140625" style="13" customWidth="1"/>
    <col min="6414" max="6658" width="9.140625" style="13"/>
    <col min="6659" max="6659" width="3.28515625" style="13" customWidth="1"/>
    <col min="6660" max="6660" width="37.42578125" style="13" customWidth="1"/>
    <col min="6661" max="6661" width="9.5703125" style="13" customWidth="1"/>
    <col min="6662" max="6662" width="10.140625" style="13" customWidth="1"/>
    <col min="6663" max="6663" width="9.7109375" style="13" customWidth="1"/>
    <col min="6664" max="6664" width="8.5703125" style="13" customWidth="1"/>
    <col min="6665" max="6665" width="8" style="13" customWidth="1"/>
    <col min="6666" max="6668" width="0" style="13" hidden="1" customWidth="1"/>
    <col min="6669" max="6669" width="9.140625" style="13" customWidth="1"/>
    <col min="6670" max="6914" width="9.140625" style="13"/>
    <col min="6915" max="6915" width="3.28515625" style="13" customWidth="1"/>
    <col min="6916" max="6916" width="37.42578125" style="13" customWidth="1"/>
    <col min="6917" max="6917" width="9.5703125" style="13" customWidth="1"/>
    <col min="6918" max="6918" width="10.140625" style="13" customWidth="1"/>
    <col min="6919" max="6919" width="9.7109375" style="13" customWidth="1"/>
    <col min="6920" max="6920" width="8.5703125" style="13" customWidth="1"/>
    <col min="6921" max="6921" width="8" style="13" customWidth="1"/>
    <col min="6922" max="6924" width="0" style="13" hidden="1" customWidth="1"/>
    <col min="6925" max="6925" width="9.140625" style="13" customWidth="1"/>
    <col min="6926" max="7170" width="9.140625" style="13"/>
    <col min="7171" max="7171" width="3.28515625" style="13" customWidth="1"/>
    <col min="7172" max="7172" width="37.42578125" style="13" customWidth="1"/>
    <col min="7173" max="7173" width="9.5703125" style="13" customWidth="1"/>
    <col min="7174" max="7174" width="10.140625" style="13" customWidth="1"/>
    <col min="7175" max="7175" width="9.7109375" style="13" customWidth="1"/>
    <col min="7176" max="7176" width="8.5703125" style="13" customWidth="1"/>
    <col min="7177" max="7177" width="8" style="13" customWidth="1"/>
    <col min="7178" max="7180" width="0" style="13" hidden="1" customWidth="1"/>
    <col min="7181" max="7181" width="9.140625" style="13" customWidth="1"/>
    <col min="7182" max="7426" width="9.140625" style="13"/>
    <col min="7427" max="7427" width="3.28515625" style="13" customWidth="1"/>
    <col min="7428" max="7428" width="37.42578125" style="13" customWidth="1"/>
    <col min="7429" max="7429" width="9.5703125" style="13" customWidth="1"/>
    <col min="7430" max="7430" width="10.140625" style="13" customWidth="1"/>
    <col min="7431" max="7431" width="9.7109375" style="13" customWidth="1"/>
    <col min="7432" max="7432" width="8.5703125" style="13" customWidth="1"/>
    <col min="7433" max="7433" width="8" style="13" customWidth="1"/>
    <col min="7434" max="7436" width="0" style="13" hidden="1" customWidth="1"/>
    <col min="7437" max="7437" width="9.140625" style="13" customWidth="1"/>
    <col min="7438" max="7682" width="9.140625" style="13"/>
    <col min="7683" max="7683" width="3.28515625" style="13" customWidth="1"/>
    <col min="7684" max="7684" width="37.42578125" style="13" customWidth="1"/>
    <col min="7685" max="7685" width="9.5703125" style="13" customWidth="1"/>
    <col min="7686" max="7686" width="10.140625" style="13" customWidth="1"/>
    <col min="7687" max="7687" width="9.7109375" style="13" customWidth="1"/>
    <col min="7688" max="7688" width="8.5703125" style="13" customWidth="1"/>
    <col min="7689" max="7689" width="8" style="13" customWidth="1"/>
    <col min="7690" max="7692" width="0" style="13" hidden="1" customWidth="1"/>
    <col min="7693" max="7693" width="9.140625" style="13" customWidth="1"/>
    <col min="7694" max="7938" width="9.140625" style="13"/>
    <col min="7939" max="7939" width="3.28515625" style="13" customWidth="1"/>
    <col min="7940" max="7940" width="37.42578125" style="13" customWidth="1"/>
    <col min="7941" max="7941" width="9.5703125" style="13" customWidth="1"/>
    <col min="7942" max="7942" width="10.140625" style="13" customWidth="1"/>
    <col min="7943" max="7943" width="9.7109375" style="13" customWidth="1"/>
    <col min="7944" max="7944" width="8.5703125" style="13" customWidth="1"/>
    <col min="7945" max="7945" width="8" style="13" customWidth="1"/>
    <col min="7946" max="7948" width="0" style="13" hidden="1" customWidth="1"/>
    <col min="7949" max="7949" width="9.140625" style="13" customWidth="1"/>
    <col min="7950" max="8194" width="9.140625" style="13"/>
    <col min="8195" max="8195" width="3.28515625" style="13" customWidth="1"/>
    <col min="8196" max="8196" width="37.42578125" style="13" customWidth="1"/>
    <col min="8197" max="8197" width="9.5703125" style="13" customWidth="1"/>
    <col min="8198" max="8198" width="10.140625" style="13" customWidth="1"/>
    <col min="8199" max="8199" width="9.7109375" style="13" customWidth="1"/>
    <col min="8200" max="8200" width="8.5703125" style="13" customWidth="1"/>
    <col min="8201" max="8201" width="8" style="13" customWidth="1"/>
    <col min="8202" max="8204" width="0" style="13" hidden="1" customWidth="1"/>
    <col min="8205" max="8205" width="9.140625" style="13" customWidth="1"/>
    <col min="8206" max="8450" width="9.140625" style="13"/>
    <col min="8451" max="8451" width="3.28515625" style="13" customWidth="1"/>
    <col min="8452" max="8452" width="37.42578125" style="13" customWidth="1"/>
    <col min="8453" max="8453" width="9.5703125" style="13" customWidth="1"/>
    <col min="8454" max="8454" width="10.140625" style="13" customWidth="1"/>
    <col min="8455" max="8455" width="9.7109375" style="13" customWidth="1"/>
    <col min="8456" max="8456" width="8.5703125" style="13" customWidth="1"/>
    <col min="8457" max="8457" width="8" style="13" customWidth="1"/>
    <col min="8458" max="8460" width="0" style="13" hidden="1" customWidth="1"/>
    <col min="8461" max="8461" width="9.140625" style="13" customWidth="1"/>
    <col min="8462" max="8706" width="9.140625" style="13"/>
    <col min="8707" max="8707" width="3.28515625" style="13" customWidth="1"/>
    <col min="8708" max="8708" width="37.42578125" style="13" customWidth="1"/>
    <col min="8709" max="8709" width="9.5703125" style="13" customWidth="1"/>
    <col min="8710" max="8710" width="10.140625" style="13" customWidth="1"/>
    <col min="8711" max="8711" width="9.7109375" style="13" customWidth="1"/>
    <col min="8712" max="8712" width="8.5703125" style="13" customWidth="1"/>
    <col min="8713" max="8713" width="8" style="13" customWidth="1"/>
    <col min="8714" max="8716" width="0" style="13" hidden="1" customWidth="1"/>
    <col min="8717" max="8717" width="9.140625" style="13" customWidth="1"/>
    <col min="8718" max="8962" width="9.140625" style="13"/>
    <col min="8963" max="8963" width="3.28515625" style="13" customWidth="1"/>
    <col min="8964" max="8964" width="37.42578125" style="13" customWidth="1"/>
    <col min="8965" max="8965" width="9.5703125" style="13" customWidth="1"/>
    <col min="8966" max="8966" width="10.140625" style="13" customWidth="1"/>
    <col min="8967" max="8967" width="9.7109375" style="13" customWidth="1"/>
    <col min="8968" max="8968" width="8.5703125" style="13" customWidth="1"/>
    <col min="8969" max="8969" width="8" style="13" customWidth="1"/>
    <col min="8970" max="8972" width="0" style="13" hidden="1" customWidth="1"/>
    <col min="8973" max="8973" width="9.140625" style="13" customWidth="1"/>
    <col min="8974" max="9218" width="9.140625" style="13"/>
    <col min="9219" max="9219" width="3.28515625" style="13" customWidth="1"/>
    <col min="9220" max="9220" width="37.42578125" style="13" customWidth="1"/>
    <col min="9221" max="9221" width="9.5703125" style="13" customWidth="1"/>
    <col min="9222" max="9222" width="10.140625" style="13" customWidth="1"/>
    <col min="9223" max="9223" width="9.7109375" style="13" customWidth="1"/>
    <col min="9224" max="9224" width="8.5703125" style="13" customWidth="1"/>
    <col min="9225" max="9225" width="8" style="13" customWidth="1"/>
    <col min="9226" max="9228" width="0" style="13" hidden="1" customWidth="1"/>
    <col min="9229" max="9229" width="9.140625" style="13" customWidth="1"/>
    <col min="9230" max="9474" width="9.140625" style="13"/>
    <col min="9475" max="9475" width="3.28515625" style="13" customWidth="1"/>
    <col min="9476" max="9476" width="37.42578125" style="13" customWidth="1"/>
    <col min="9477" max="9477" width="9.5703125" style="13" customWidth="1"/>
    <col min="9478" max="9478" width="10.140625" style="13" customWidth="1"/>
    <col min="9479" max="9479" width="9.7109375" style="13" customWidth="1"/>
    <col min="9480" max="9480" width="8.5703125" style="13" customWidth="1"/>
    <col min="9481" max="9481" width="8" style="13" customWidth="1"/>
    <col min="9482" max="9484" width="0" style="13" hidden="1" customWidth="1"/>
    <col min="9485" max="9485" width="9.140625" style="13" customWidth="1"/>
    <col min="9486" max="9730" width="9.140625" style="13"/>
    <col min="9731" max="9731" width="3.28515625" style="13" customWidth="1"/>
    <col min="9732" max="9732" width="37.42578125" style="13" customWidth="1"/>
    <col min="9733" max="9733" width="9.5703125" style="13" customWidth="1"/>
    <col min="9734" max="9734" width="10.140625" style="13" customWidth="1"/>
    <col min="9735" max="9735" width="9.7109375" style="13" customWidth="1"/>
    <col min="9736" max="9736" width="8.5703125" style="13" customWidth="1"/>
    <col min="9737" max="9737" width="8" style="13" customWidth="1"/>
    <col min="9738" max="9740" width="0" style="13" hidden="1" customWidth="1"/>
    <col min="9741" max="9741" width="9.140625" style="13" customWidth="1"/>
    <col min="9742" max="9986" width="9.140625" style="13"/>
    <col min="9987" max="9987" width="3.28515625" style="13" customWidth="1"/>
    <col min="9988" max="9988" width="37.42578125" style="13" customWidth="1"/>
    <col min="9989" max="9989" width="9.5703125" style="13" customWidth="1"/>
    <col min="9990" max="9990" width="10.140625" style="13" customWidth="1"/>
    <col min="9991" max="9991" width="9.7109375" style="13" customWidth="1"/>
    <col min="9992" max="9992" width="8.5703125" style="13" customWidth="1"/>
    <col min="9993" max="9993" width="8" style="13" customWidth="1"/>
    <col min="9994" max="9996" width="0" style="13" hidden="1" customWidth="1"/>
    <col min="9997" max="9997" width="9.140625" style="13" customWidth="1"/>
    <col min="9998" max="10242" width="9.140625" style="13"/>
    <col min="10243" max="10243" width="3.28515625" style="13" customWidth="1"/>
    <col min="10244" max="10244" width="37.42578125" style="13" customWidth="1"/>
    <col min="10245" max="10245" width="9.5703125" style="13" customWidth="1"/>
    <col min="10246" max="10246" width="10.140625" style="13" customWidth="1"/>
    <col min="10247" max="10247" width="9.7109375" style="13" customWidth="1"/>
    <col min="10248" max="10248" width="8.5703125" style="13" customWidth="1"/>
    <col min="10249" max="10249" width="8" style="13" customWidth="1"/>
    <col min="10250" max="10252" width="0" style="13" hidden="1" customWidth="1"/>
    <col min="10253" max="10253" width="9.140625" style="13" customWidth="1"/>
    <col min="10254" max="10498" width="9.140625" style="13"/>
    <col min="10499" max="10499" width="3.28515625" style="13" customWidth="1"/>
    <col min="10500" max="10500" width="37.42578125" style="13" customWidth="1"/>
    <col min="10501" max="10501" width="9.5703125" style="13" customWidth="1"/>
    <col min="10502" max="10502" width="10.140625" style="13" customWidth="1"/>
    <col min="10503" max="10503" width="9.7109375" style="13" customWidth="1"/>
    <col min="10504" max="10504" width="8.5703125" style="13" customWidth="1"/>
    <col min="10505" max="10505" width="8" style="13" customWidth="1"/>
    <col min="10506" max="10508" width="0" style="13" hidden="1" customWidth="1"/>
    <col min="10509" max="10509" width="9.140625" style="13" customWidth="1"/>
    <col min="10510" max="10754" width="9.140625" style="13"/>
    <col min="10755" max="10755" width="3.28515625" style="13" customWidth="1"/>
    <col min="10756" max="10756" width="37.42578125" style="13" customWidth="1"/>
    <col min="10757" max="10757" width="9.5703125" style="13" customWidth="1"/>
    <col min="10758" max="10758" width="10.140625" style="13" customWidth="1"/>
    <col min="10759" max="10759" width="9.7109375" style="13" customWidth="1"/>
    <col min="10760" max="10760" width="8.5703125" style="13" customWidth="1"/>
    <col min="10761" max="10761" width="8" style="13" customWidth="1"/>
    <col min="10762" max="10764" width="0" style="13" hidden="1" customWidth="1"/>
    <col min="10765" max="10765" width="9.140625" style="13" customWidth="1"/>
    <col min="10766" max="11010" width="9.140625" style="13"/>
    <col min="11011" max="11011" width="3.28515625" style="13" customWidth="1"/>
    <col min="11012" max="11012" width="37.42578125" style="13" customWidth="1"/>
    <col min="11013" max="11013" width="9.5703125" style="13" customWidth="1"/>
    <col min="11014" max="11014" width="10.140625" style="13" customWidth="1"/>
    <col min="11015" max="11015" width="9.7109375" style="13" customWidth="1"/>
    <col min="11016" max="11016" width="8.5703125" style="13" customWidth="1"/>
    <col min="11017" max="11017" width="8" style="13" customWidth="1"/>
    <col min="11018" max="11020" width="0" style="13" hidden="1" customWidth="1"/>
    <col min="11021" max="11021" width="9.140625" style="13" customWidth="1"/>
    <col min="11022" max="11266" width="9.140625" style="13"/>
    <col min="11267" max="11267" width="3.28515625" style="13" customWidth="1"/>
    <col min="11268" max="11268" width="37.42578125" style="13" customWidth="1"/>
    <col min="11269" max="11269" width="9.5703125" style="13" customWidth="1"/>
    <col min="11270" max="11270" width="10.140625" style="13" customWidth="1"/>
    <col min="11271" max="11271" width="9.7109375" style="13" customWidth="1"/>
    <col min="11272" max="11272" width="8.5703125" style="13" customWidth="1"/>
    <col min="11273" max="11273" width="8" style="13" customWidth="1"/>
    <col min="11274" max="11276" width="0" style="13" hidden="1" customWidth="1"/>
    <col min="11277" max="11277" width="9.140625" style="13" customWidth="1"/>
    <col min="11278" max="11522" width="9.140625" style="13"/>
    <col min="11523" max="11523" width="3.28515625" style="13" customWidth="1"/>
    <col min="11524" max="11524" width="37.42578125" style="13" customWidth="1"/>
    <col min="11525" max="11525" width="9.5703125" style="13" customWidth="1"/>
    <col min="11526" max="11526" width="10.140625" style="13" customWidth="1"/>
    <col min="11527" max="11527" width="9.7109375" style="13" customWidth="1"/>
    <col min="11528" max="11528" width="8.5703125" style="13" customWidth="1"/>
    <col min="11529" max="11529" width="8" style="13" customWidth="1"/>
    <col min="11530" max="11532" width="0" style="13" hidden="1" customWidth="1"/>
    <col min="11533" max="11533" width="9.140625" style="13" customWidth="1"/>
    <col min="11534" max="11778" width="9.140625" style="13"/>
    <col min="11779" max="11779" width="3.28515625" style="13" customWidth="1"/>
    <col min="11780" max="11780" width="37.42578125" style="13" customWidth="1"/>
    <col min="11781" max="11781" width="9.5703125" style="13" customWidth="1"/>
    <col min="11782" max="11782" width="10.140625" style="13" customWidth="1"/>
    <col min="11783" max="11783" width="9.7109375" style="13" customWidth="1"/>
    <col min="11784" max="11784" width="8.5703125" style="13" customWidth="1"/>
    <col min="11785" max="11785" width="8" style="13" customWidth="1"/>
    <col min="11786" max="11788" width="0" style="13" hidden="1" customWidth="1"/>
    <col min="11789" max="11789" width="9.140625" style="13" customWidth="1"/>
    <col min="11790" max="12034" width="9.140625" style="13"/>
    <col min="12035" max="12035" width="3.28515625" style="13" customWidth="1"/>
    <col min="12036" max="12036" width="37.42578125" style="13" customWidth="1"/>
    <col min="12037" max="12037" width="9.5703125" style="13" customWidth="1"/>
    <col min="12038" max="12038" width="10.140625" style="13" customWidth="1"/>
    <col min="12039" max="12039" width="9.7109375" style="13" customWidth="1"/>
    <col min="12040" max="12040" width="8.5703125" style="13" customWidth="1"/>
    <col min="12041" max="12041" width="8" style="13" customWidth="1"/>
    <col min="12042" max="12044" width="0" style="13" hidden="1" customWidth="1"/>
    <col min="12045" max="12045" width="9.140625" style="13" customWidth="1"/>
    <col min="12046" max="12290" width="9.140625" style="13"/>
    <col min="12291" max="12291" width="3.28515625" style="13" customWidth="1"/>
    <col min="12292" max="12292" width="37.42578125" style="13" customWidth="1"/>
    <col min="12293" max="12293" width="9.5703125" style="13" customWidth="1"/>
    <col min="12294" max="12294" width="10.140625" style="13" customWidth="1"/>
    <col min="12295" max="12295" width="9.7109375" style="13" customWidth="1"/>
    <col min="12296" max="12296" width="8.5703125" style="13" customWidth="1"/>
    <col min="12297" max="12297" width="8" style="13" customWidth="1"/>
    <col min="12298" max="12300" width="0" style="13" hidden="1" customWidth="1"/>
    <col min="12301" max="12301" width="9.140625" style="13" customWidth="1"/>
    <col min="12302" max="12546" width="9.140625" style="13"/>
    <col min="12547" max="12547" width="3.28515625" style="13" customWidth="1"/>
    <col min="12548" max="12548" width="37.42578125" style="13" customWidth="1"/>
    <col min="12549" max="12549" width="9.5703125" style="13" customWidth="1"/>
    <col min="12550" max="12550" width="10.140625" style="13" customWidth="1"/>
    <col min="12551" max="12551" width="9.7109375" style="13" customWidth="1"/>
    <col min="12552" max="12552" width="8.5703125" style="13" customWidth="1"/>
    <col min="12553" max="12553" width="8" style="13" customWidth="1"/>
    <col min="12554" max="12556" width="0" style="13" hidden="1" customWidth="1"/>
    <col min="12557" max="12557" width="9.140625" style="13" customWidth="1"/>
    <col min="12558" max="12802" width="9.140625" style="13"/>
    <col min="12803" max="12803" width="3.28515625" style="13" customWidth="1"/>
    <col min="12804" max="12804" width="37.42578125" style="13" customWidth="1"/>
    <col min="12805" max="12805" width="9.5703125" style="13" customWidth="1"/>
    <col min="12806" max="12806" width="10.140625" style="13" customWidth="1"/>
    <col min="12807" max="12807" width="9.7109375" style="13" customWidth="1"/>
    <col min="12808" max="12808" width="8.5703125" style="13" customWidth="1"/>
    <col min="12809" max="12809" width="8" style="13" customWidth="1"/>
    <col min="12810" max="12812" width="0" style="13" hidden="1" customWidth="1"/>
    <col min="12813" max="12813" width="9.140625" style="13" customWidth="1"/>
    <col min="12814" max="13058" width="9.140625" style="13"/>
    <col min="13059" max="13059" width="3.28515625" style="13" customWidth="1"/>
    <col min="13060" max="13060" width="37.42578125" style="13" customWidth="1"/>
    <col min="13061" max="13061" width="9.5703125" style="13" customWidth="1"/>
    <col min="13062" max="13062" width="10.140625" style="13" customWidth="1"/>
    <col min="13063" max="13063" width="9.7109375" style="13" customWidth="1"/>
    <col min="13064" max="13064" width="8.5703125" style="13" customWidth="1"/>
    <col min="13065" max="13065" width="8" style="13" customWidth="1"/>
    <col min="13066" max="13068" width="0" style="13" hidden="1" customWidth="1"/>
    <col min="13069" max="13069" width="9.140625" style="13" customWidth="1"/>
    <col min="13070" max="13314" width="9.140625" style="13"/>
    <col min="13315" max="13315" width="3.28515625" style="13" customWidth="1"/>
    <col min="13316" max="13316" width="37.42578125" style="13" customWidth="1"/>
    <col min="13317" max="13317" width="9.5703125" style="13" customWidth="1"/>
    <col min="13318" max="13318" width="10.140625" style="13" customWidth="1"/>
    <col min="13319" max="13319" width="9.7109375" style="13" customWidth="1"/>
    <col min="13320" max="13320" width="8.5703125" style="13" customWidth="1"/>
    <col min="13321" max="13321" width="8" style="13" customWidth="1"/>
    <col min="13322" max="13324" width="0" style="13" hidden="1" customWidth="1"/>
    <col min="13325" max="13325" width="9.140625" style="13" customWidth="1"/>
    <col min="13326" max="13570" width="9.140625" style="13"/>
    <col min="13571" max="13571" width="3.28515625" style="13" customWidth="1"/>
    <col min="13572" max="13572" width="37.42578125" style="13" customWidth="1"/>
    <col min="13573" max="13573" width="9.5703125" style="13" customWidth="1"/>
    <col min="13574" max="13574" width="10.140625" style="13" customWidth="1"/>
    <col min="13575" max="13575" width="9.7109375" style="13" customWidth="1"/>
    <col min="13576" max="13576" width="8.5703125" style="13" customWidth="1"/>
    <col min="13577" max="13577" width="8" style="13" customWidth="1"/>
    <col min="13578" max="13580" width="0" style="13" hidden="1" customWidth="1"/>
    <col min="13581" max="13581" width="9.140625" style="13" customWidth="1"/>
    <col min="13582" max="13826" width="9.140625" style="13"/>
    <col min="13827" max="13827" width="3.28515625" style="13" customWidth="1"/>
    <col min="13828" max="13828" width="37.42578125" style="13" customWidth="1"/>
    <col min="13829" max="13829" width="9.5703125" style="13" customWidth="1"/>
    <col min="13830" max="13830" width="10.140625" style="13" customWidth="1"/>
    <col min="13831" max="13831" width="9.7109375" style="13" customWidth="1"/>
    <col min="13832" max="13832" width="8.5703125" style="13" customWidth="1"/>
    <col min="13833" max="13833" width="8" style="13" customWidth="1"/>
    <col min="13834" max="13836" width="0" style="13" hidden="1" customWidth="1"/>
    <col min="13837" max="13837" width="9.140625" style="13" customWidth="1"/>
    <col min="13838" max="14082" width="9.140625" style="13"/>
    <col min="14083" max="14083" width="3.28515625" style="13" customWidth="1"/>
    <col min="14084" max="14084" width="37.42578125" style="13" customWidth="1"/>
    <col min="14085" max="14085" width="9.5703125" style="13" customWidth="1"/>
    <col min="14086" max="14086" width="10.140625" style="13" customWidth="1"/>
    <col min="14087" max="14087" width="9.7109375" style="13" customWidth="1"/>
    <col min="14088" max="14088" width="8.5703125" style="13" customWidth="1"/>
    <col min="14089" max="14089" width="8" style="13" customWidth="1"/>
    <col min="14090" max="14092" width="0" style="13" hidden="1" customWidth="1"/>
    <col min="14093" max="14093" width="9.140625" style="13" customWidth="1"/>
    <col min="14094" max="14338" width="9.140625" style="13"/>
    <col min="14339" max="14339" width="3.28515625" style="13" customWidth="1"/>
    <col min="14340" max="14340" width="37.42578125" style="13" customWidth="1"/>
    <col min="14341" max="14341" width="9.5703125" style="13" customWidth="1"/>
    <col min="14342" max="14342" width="10.140625" style="13" customWidth="1"/>
    <col min="14343" max="14343" width="9.7109375" style="13" customWidth="1"/>
    <col min="14344" max="14344" width="8.5703125" style="13" customWidth="1"/>
    <col min="14345" max="14345" width="8" style="13" customWidth="1"/>
    <col min="14346" max="14348" width="0" style="13" hidden="1" customWidth="1"/>
    <col min="14349" max="14349" width="9.140625" style="13" customWidth="1"/>
    <col min="14350" max="14594" width="9.140625" style="13"/>
    <col min="14595" max="14595" width="3.28515625" style="13" customWidth="1"/>
    <col min="14596" max="14596" width="37.42578125" style="13" customWidth="1"/>
    <col min="14597" max="14597" width="9.5703125" style="13" customWidth="1"/>
    <col min="14598" max="14598" width="10.140625" style="13" customWidth="1"/>
    <col min="14599" max="14599" width="9.7109375" style="13" customWidth="1"/>
    <col min="14600" max="14600" width="8.5703125" style="13" customWidth="1"/>
    <col min="14601" max="14601" width="8" style="13" customWidth="1"/>
    <col min="14602" max="14604" width="0" style="13" hidden="1" customWidth="1"/>
    <col min="14605" max="14605" width="9.140625" style="13" customWidth="1"/>
    <col min="14606" max="14850" width="9.140625" style="13"/>
    <col min="14851" max="14851" width="3.28515625" style="13" customWidth="1"/>
    <col min="14852" max="14852" width="37.42578125" style="13" customWidth="1"/>
    <col min="14853" max="14853" width="9.5703125" style="13" customWidth="1"/>
    <col min="14854" max="14854" width="10.140625" style="13" customWidth="1"/>
    <col min="14855" max="14855" width="9.7109375" style="13" customWidth="1"/>
    <col min="14856" max="14856" width="8.5703125" style="13" customWidth="1"/>
    <col min="14857" max="14857" width="8" style="13" customWidth="1"/>
    <col min="14858" max="14860" width="0" style="13" hidden="1" customWidth="1"/>
    <col min="14861" max="14861" width="9.140625" style="13" customWidth="1"/>
    <col min="14862" max="15106" width="9.140625" style="13"/>
    <col min="15107" max="15107" width="3.28515625" style="13" customWidth="1"/>
    <col min="15108" max="15108" width="37.42578125" style="13" customWidth="1"/>
    <col min="15109" max="15109" width="9.5703125" style="13" customWidth="1"/>
    <col min="15110" max="15110" width="10.140625" style="13" customWidth="1"/>
    <col min="15111" max="15111" width="9.7109375" style="13" customWidth="1"/>
    <col min="15112" max="15112" width="8.5703125" style="13" customWidth="1"/>
    <col min="15113" max="15113" width="8" style="13" customWidth="1"/>
    <col min="15114" max="15116" width="0" style="13" hidden="1" customWidth="1"/>
    <col min="15117" max="15117" width="9.140625" style="13" customWidth="1"/>
    <col min="15118" max="15362" width="9.140625" style="13"/>
    <col min="15363" max="15363" width="3.28515625" style="13" customWidth="1"/>
    <col min="15364" max="15364" width="37.42578125" style="13" customWidth="1"/>
    <col min="15365" max="15365" width="9.5703125" style="13" customWidth="1"/>
    <col min="15366" max="15366" width="10.140625" style="13" customWidth="1"/>
    <col min="15367" max="15367" width="9.7109375" style="13" customWidth="1"/>
    <col min="15368" max="15368" width="8.5703125" style="13" customWidth="1"/>
    <col min="15369" max="15369" width="8" style="13" customWidth="1"/>
    <col min="15370" max="15372" width="0" style="13" hidden="1" customWidth="1"/>
    <col min="15373" max="15373" width="9.140625" style="13" customWidth="1"/>
    <col min="15374" max="15618" width="9.140625" style="13"/>
    <col min="15619" max="15619" width="3.28515625" style="13" customWidth="1"/>
    <col min="15620" max="15620" width="37.42578125" style="13" customWidth="1"/>
    <col min="15621" max="15621" width="9.5703125" style="13" customWidth="1"/>
    <col min="15622" max="15622" width="10.140625" style="13" customWidth="1"/>
    <col min="15623" max="15623" width="9.7109375" style="13" customWidth="1"/>
    <col min="15624" max="15624" width="8.5703125" style="13" customWidth="1"/>
    <col min="15625" max="15625" width="8" style="13" customWidth="1"/>
    <col min="15626" max="15628" width="0" style="13" hidden="1" customWidth="1"/>
    <col min="15629" max="15629" width="9.140625" style="13" customWidth="1"/>
    <col min="15630" max="15874" width="9.140625" style="13"/>
    <col min="15875" max="15875" width="3.28515625" style="13" customWidth="1"/>
    <col min="15876" max="15876" width="37.42578125" style="13" customWidth="1"/>
    <col min="15877" max="15877" width="9.5703125" style="13" customWidth="1"/>
    <col min="15878" max="15878" width="10.140625" style="13" customWidth="1"/>
    <col min="15879" max="15879" width="9.7109375" style="13" customWidth="1"/>
    <col min="15880" max="15880" width="8.5703125" style="13" customWidth="1"/>
    <col min="15881" max="15881" width="8" style="13" customWidth="1"/>
    <col min="15882" max="15884" width="0" style="13" hidden="1" customWidth="1"/>
    <col min="15885" max="15885" width="9.140625" style="13" customWidth="1"/>
    <col min="15886" max="16130" width="9.140625" style="13"/>
    <col min="16131" max="16131" width="3.28515625" style="13" customWidth="1"/>
    <col min="16132" max="16132" width="37.42578125" style="13" customWidth="1"/>
    <col min="16133" max="16133" width="9.5703125" style="13" customWidth="1"/>
    <col min="16134" max="16134" width="10.140625" style="13" customWidth="1"/>
    <col min="16135" max="16135" width="9.7109375" style="13" customWidth="1"/>
    <col min="16136" max="16136" width="8.5703125" style="13" customWidth="1"/>
    <col min="16137" max="16137" width="8" style="13" customWidth="1"/>
    <col min="16138" max="16140" width="0" style="13" hidden="1" customWidth="1"/>
    <col min="16141" max="16141" width="9.140625" style="13" customWidth="1"/>
    <col min="16142" max="16384" width="9.140625" style="13"/>
  </cols>
  <sheetData>
    <row r="2" spans="1:13" x14ac:dyDescent="0.25">
      <c r="A2" s="274" t="s">
        <v>339</v>
      </c>
      <c r="B2" s="274"/>
      <c r="C2" s="274"/>
      <c r="D2" s="274"/>
      <c r="E2" s="274"/>
      <c r="F2" s="274"/>
      <c r="G2" s="274"/>
      <c r="H2" s="274"/>
      <c r="I2" s="274"/>
      <c r="J2" s="78"/>
    </row>
    <row r="3" spans="1:13" x14ac:dyDescent="0.25">
      <c r="A3" s="274" t="s">
        <v>394</v>
      </c>
      <c r="B3" s="274"/>
      <c r="C3" s="274"/>
      <c r="D3" s="274"/>
      <c r="E3" s="274"/>
      <c r="F3" s="274"/>
      <c r="G3" s="274"/>
      <c r="H3" s="274"/>
      <c r="I3" s="274"/>
      <c r="J3" s="274"/>
      <c r="K3" s="41"/>
      <c r="L3" s="82"/>
      <c r="M3" s="39"/>
    </row>
    <row r="4" spans="1:13" x14ac:dyDescent="0.25">
      <c r="A4" s="274" t="s">
        <v>395</v>
      </c>
      <c r="B4" s="274"/>
      <c r="C4" s="274"/>
      <c r="D4" s="274"/>
      <c r="E4" s="274"/>
      <c r="F4" s="274"/>
      <c r="G4" s="274"/>
      <c r="H4" s="274"/>
      <c r="I4" s="274"/>
      <c r="J4" s="78"/>
    </row>
    <row r="5" spans="1:13" x14ac:dyDescent="0.25">
      <c r="A5" s="79"/>
      <c r="B5" s="79"/>
      <c r="C5" s="79"/>
      <c r="D5" s="79"/>
      <c r="E5" s="87"/>
      <c r="F5" s="98"/>
      <c r="G5" s="98"/>
      <c r="H5" s="98"/>
      <c r="I5" s="79"/>
      <c r="J5" s="78"/>
    </row>
    <row r="6" spans="1:13" x14ac:dyDescent="0.25">
      <c r="A6" s="79"/>
      <c r="B6" s="79"/>
      <c r="C6" s="79"/>
      <c r="D6" s="79"/>
      <c r="E6" s="87"/>
      <c r="F6" s="98"/>
      <c r="G6" s="98"/>
      <c r="H6" s="98"/>
      <c r="I6" s="79"/>
      <c r="J6" s="78"/>
    </row>
    <row r="7" spans="1:13" x14ac:dyDescent="0.25">
      <c r="A7" s="275" t="s">
        <v>399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83"/>
      <c r="M7" s="43"/>
    </row>
    <row r="8" spans="1:13" x14ac:dyDescent="0.25">
      <c r="A8" s="80"/>
      <c r="B8" s="80"/>
      <c r="C8" s="80"/>
      <c r="D8" s="80"/>
      <c r="E8" s="88"/>
      <c r="F8" s="99"/>
      <c r="G8" s="99"/>
      <c r="H8" s="99"/>
      <c r="I8" s="80" t="s">
        <v>146</v>
      </c>
      <c r="J8" s="80"/>
      <c r="K8" s="80"/>
      <c r="L8" s="83"/>
      <c r="M8" s="76"/>
    </row>
    <row r="9" spans="1:13" ht="18" customHeight="1" x14ac:dyDescent="0.25">
      <c r="A9" s="276" t="s">
        <v>0</v>
      </c>
      <c r="B9" s="276" t="s">
        <v>20</v>
      </c>
      <c r="C9" s="276" t="s">
        <v>60</v>
      </c>
      <c r="D9" s="281" t="s">
        <v>1</v>
      </c>
      <c r="E9" s="271" t="s">
        <v>400</v>
      </c>
      <c r="F9" s="271" t="s">
        <v>388</v>
      </c>
      <c r="G9" s="271" t="s">
        <v>325</v>
      </c>
      <c r="H9" s="271" t="s">
        <v>326</v>
      </c>
      <c r="I9" s="271" t="s">
        <v>327</v>
      </c>
      <c r="J9" s="44"/>
      <c r="K9" s="45"/>
      <c r="L9" s="46"/>
      <c r="M9" s="46"/>
    </row>
    <row r="10" spans="1:13" x14ac:dyDescent="0.25">
      <c r="A10" s="277"/>
      <c r="B10" s="279"/>
      <c r="C10" s="279"/>
      <c r="D10" s="282"/>
      <c r="E10" s="272"/>
      <c r="F10" s="272"/>
      <c r="G10" s="272"/>
      <c r="H10" s="272"/>
      <c r="I10" s="272"/>
      <c r="J10" s="47"/>
      <c r="K10" s="48"/>
      <c r="L10" s="46"/>
      <c r="M10" s="46"/>
    </row>
    <row r="11" spans="1:13" ht="48.75" customHeight="1" x14ac:dyDescent="0.25">
      <c r="A11" s="278"/>
      <c r="B11" s="280"/>
      <c r="C11" s="280"/>
      <c r="D11" s="283"/>
      <c r="E11" s="273"/>
      <c r="F11" s="273"/>
      <c r="G11" s="273"/>
      <c r="H11" s="273"/>
      <c r="I11" s="273"/>
      <c r="J11" s="45"/>
      <c r="K11" s="49"/>
      <c r="L11" s="46"/>
      <c r="M11" s="46"/>
    </row>
    <row r="12" spans="1:13" x14ac:dyDescent="0.25">
      <c r="A12" s="50" t="s">
        <v>3</v>
      </c>
      <c r="B12" s="50" t="s">
        <v>4</v>
      </c>
      <c r="C12" s="50" t="s">
        <v>5</v>
      </c>
      <c r="D12" s="51" t="s">
        <v>6</v>
      </c>
      <c r="E12" s="51" t="s">
        <v>7</v>
      </c>
      <c r="F12" s="51" t="s">
        <v>8</v>
      </c>
      <c r="G12" s="51" t="s">
        <v>9</v>
      </c>
      <c r="H12" s="51" t="s">
        <v>10</v>
      </c>
      <c r="I12" s="51" t="s">
        <v>23</v>
      </c>
      <c r="J12" s="49"/>
      <c r="K12" s="49"/>
      <c r="L12" s="46"/>
      <c r="M12" s="46"/>
    </row>
    <row r="13" spans="1:13" x14ac:dyDescent="0.25">
      <c r="A13" s="50">
        <v>1</v>
      </c>
      <c r="B13" s="50"/>
      <c r="C13" s="50">
        <v>1</v>
      </c>
      <c r="D13" s="53" t="s">
        <v>118</v>
      </c>
      <c r="E13" s="54">
        <v>109961</v>
      </c>
      <c r="F13" s="54">
        <v>110136</v>
      </c>
      <c r="G13" s="54">
        <v>62712</v>
      </c>
      <c r="H13" s="54">
        <v>47424</v>
      </c>
      <c r="I13" s="54">
        <v>0</v>
      </c>
      <c r="J13" s="49"/>
      <c r="K13" s="49"/>
      <c r="L13" s="46"/>
      <c r="M13" s="46"/>
    </row>
    <row r="14" spans="1:13" x14ac:dyDescent="0.25">
      <c r="A14" s="50">
        <v>2</v>
      </c>
      <c r="B14" s="50"/>
      <c r="C14" s="50">
        <v>2</v>
      </c>
      <c r="D14" s="52" t="s">
        <v>117</v>
      </c>
      <c r="E14" s="54">
        <v>17444</v>
      </c>
      <c r="F14" s="54">
        <v>17463</v>
      </c>
      <c r="G14" s="54">
        <v>10116</v>
      </c>
      <c r="H14" s="54">
        <v>7347</v>
      </c>
      <c r="I14" s="54"/>
      <c r="J14" s="49"/>
      <c r="K14" s="49"/>
      <c r="L14" s="46"/>
      <c r="M14" s="46"/>
    </row>
    <row r="15" spans="1:13" x14ac:dyDescent="0.25">
      <c r="A15" s="50">
        <v>3</v>
      </c>
      <c r="B15" s="50">
        <v>1</v>
      </c>
      <c r="C15" s="50"/>
      <c r="D15" s="58" t="s">
        <v>119</v>
      </c>
      <c r="E15" s="54">
        <f t="shared" ref="E15" si="0">SUM(E13:E14)</f>
        <v>127405</v>
      </c>
      <c r="F15" s="54">
        <f t="shared" ref="F15:I15" si="1">SUM(F13:F14)</f>
        <v>127599</v>
      </c>
      <c r="G15" s="54">
        <f t="shared" si="1"/>
        <v>72828</v>
      </c>
      <c r="H15" s="54">
        <f t="shared" si="1"/>
        <v>54771</v>
      </c>
      <c r="I15" s="54">
        <f t="shared" si="1"/>
        <v>0</v>
      </c>
      <c r="J15" s="49"/>
      <c r="K15" s="49"/>
      <c r="L15" s="46"/>
      <c r="M15" s="46"/>
    </row>
    <row r="16" spans="1:13" x14ac:dyDescent="0.25">
      <c r="A16" s="50">
        <v>4</v>
      </c>
      <c r="B16" s="50"/>
      <c r="C16" s="50">
        <v>1</v>
      </c>
      <c r="D16" s="58" t="s">
        <v>121</v>
      </c>
      <c r="E16" s="54">
        <f t="shared" ref="E16" si="2">SUM(E17:E18)</f>
        <v>9295</v>
      </c>
      <c r="F16" s="54">
        <f t="shared" ref="F16:I16" si="3">SUM(F17:F18)</f>
        <v>8182</v>
      </c>
      <c r="G16" s="54">
        <f t="shared" si="3"/>
        <v>8182</v>
      </c>
      <c r="H16" s="54">
        <f t="shared" si="3"/>
        <v>0</v>
      </c>
      <c r="I16" s="54">
        <f t="shared" si="3"/>
        <v>0</v>
      </c>
      <c r="J16" s="49"/>
      <c r="K16" s="49"/>
      <c r="L16" s="46"/>
      <c r="M16" s="46"/>
    </row>
    <row r="17" spans="1:13" x14ac:dyDescent="0.25">
      <c r="A17" s="50">
        <v>5</v>
      </c>
      <c r="B17" s="50"/>
      <c r="C17" s="50"/>
      <c r="D17" s="53" t="s">
        <v>87</v>
      </c>
      <c r="E17" s="54">
        <v>4767</v>
      </c>
      <c r="F17" s="54">
        <v>4124</v>
      </c>
      <c r="G17" s="54">
        <v>4124</v>
      </c>
      <c r="H17" s="54"/>
      <c r="I17" s="54"/>
      <c r="J17" s="49"/>
      <c r="K17" s="49"/>
      <c r="L17" s="46"/>
      <c r="M17" s="46"/>
    </row>
    <row r="18" spans="1:13" x14ac:dyDescent="0.25">
      <c r="A18" s="50">
        <v>6</v>
      </c>
      <c r="B18" s="50"/>
      <c r="C18" s="50"/>
      <c r="D18" s="55" t="s">
        <v>24</v>
      </c>
      <c r="E18" s="54">
        <v>4528</v>
      </c>
      <c r="F18" s="54">
        <v>4058</v>
      </c>
      <c r="G18" s="54">
        <v>4058</v>
      </c>
      <c r="H18" s="54"/>
      <c r="I18" s="54"/>
      <c r="J18" s="49"/>
      <c r="K18" s="49"/>
      <c r="L18" s="46"/>
      <c r="M18" s="46"/>
    </row>
    <row r="19" spans="1:13" x14ac:dyDescent="0.25">
      <c r="A19" s="50">
        <v>7</v>
      </c>
      <c r="B19" s="50"/>
      <c r="C19" s="50">
        <v>2</v>
      </c>
      <c r="D19" s="55" t="s">
        <v>122</v>
      </c>
      <c r="E19" s="54">
        <v>30852</v>
      </c>
      <c r="F19" s="54">
        <v>27532</v>
      </c>
      <c r="G19" s="54">
        <v>25373</v>
      </c>
      <c r="H19" s="54">
        <v>0</v>
      </c>
      <c r="I19" s="54">
        <v>2159</v>
      </c>
      <c r="J19" s="49"/>
      <c r="K19" s="49"/>
      <c r="L19" s="46"/>
      <c r="M19" s="46"/>
    </row>
    <row r="20" spans="1:13" x14ac:dyDescent="0.25">
      <c r="A20" s="50">
        <v>8</v>
      </c>
      <c r="B20" s="50"/>
      <c r="C20" s="50"/>
      <c r="D20" s="55" t="s">
        <v>25</v>
      </c>
      <c r="E20" s="54">
        <v>30852</v>
      </c>
      <c r="F20" s="54">
        <v>27532</v>
      </c>
      <c r="G20" s="54">
        <v>25373</v>
      </c>
      <c r="H20" s="54">
        <v>0</v>
      </c>
      <c r="I20" s="54">
        <v>2159</v>
      </c>
      <c r="J20" s="49"/>
      <c r="K20" s="49"/>
      <c r="L20" s="46"/>
      <c r="M20" s="46"/>
    </row>
    <row r="21" spans="1:13" x14ac:dyDescent="0.25">
      <c r="A21" s="50">
        <v>9</v>
      </c>
      <c r="B21" s="50"/>
      <c r="C21" s="50">
        <v>3</v>
      </c>
      <c r="D21" s="53" t="s">
        <v>26</v>
      </c>
      <c r="E21" s="54">
        <v>2548</v>
      </c>
      <c r="F21" s="54">
        <v>2853</v>
      </c>
      <c r="G21" s="54">
        <v>2853</v>
      </c>
      <c r="H21" s="54"/>
      <c r="I21" s="54"/>
      <c r="J21" s="49"/>
      <c r="K21" s="49"/>
      <c r="L21" s="46"/>
      <c r="M21" s="46"/>
    </row>
    <row r="22" spans="1:13" x14ac:dyDescent="0.25">
      <c r="A22" s="50">
        <v>10</v>
      </c>
      <c r="B22" s="50"/>
      <c r="C22" s="50">
        <v>4</v>
      </c>
      <c r="D22" s="53" t="s">
        <v>123</v>
      </c>
      <c r="E22" s="54">
        <v>0</v>
      </c>
      <c r="F22" s="54">
        <v>0</v>
      </c>
      <c r="G22" s="54">
        <v>0</v>
      </c>
      <c r="H22" s="54"/>
      <c r="I22" s="54"/>
      <c r="J22" s="49"/>
      <c r="K22" s="49"/>
      <c r="L22" s="46"/>
      <c r="M22" s="46"/>
    </row>
    <row r="23" spans="1:13" x14ac:dyDescent="0.25">
      <c r="A23" s="50">
        <v>11</v>
      </c>
      <c r="B23" s="50"/>
      <c r="C23" s="50"/>
      <c r="D23" s="55" t="s">
        <v>91</v>
      </c>
      <c r="E23" s="54">
        <v>0</v>
      </c>
      <c r="F23" s="54">
        <v>0</v>
      </c>
      <c r="G23" s="54">
        <v>0</v>
      </c>
      <c r="H23" s="54"/>
      <c r="I23" s="54"/>
      <c r="J23" s="49"/>
      <c r="K23" s="49"/>
      <c r="L23" s="46"/>
      <c r="M23" s="46"/>
    </row>
    <row r="24" spans="1:13" x14ac:dyDescent="0.25">
      <c r="A24" s="50">
        <v>12</v>
      </c>
      <c r="B24" s="50"/>
      <c r="C24" s="50">
        <v>5</v>
      </c>
      <c r="D24" s="53" t="s">
        <v>124</v>
      </c>
      <c r="E24" s="54">
        <v>345</v>
      </c>
      <c r="F24" s="54">
        <v>70</v>
      </c>
      <c r="G24" s="54">
        <v>70</v>
      </c>
      <c r="H24" s="54"/>
      <c r="I24" s="54"/>
      <c r="J24" s="49"/>
      <c r="K24" s="49"/>
      <c r="L24" s="46"/>
      <c r="M24" s="46"/>
    </row>
    <row r="25" spans="1:13" x14ac:dyDescent="0.25">
      <c r="A25" s="50">
        <v>13</v>
      </c>
      <c r="B25" s="50">
        <v>2</v>
      </c>
      <c r="C25" s="50"/>
      <c r="D25" s="58" t="s">
        <v>33</v>
      </c>
      <c r="E25" s="54">
        <f t="shared" ref="E25:I25" si="4">SUM(E16+E19+E21+E22+E24)</f>
        <v>43040</v>
      </c>
      <c r="F25" s="54">
        <f t="shared" si="4"/>
        <v>38637</v>
      </c>
      <c r="G25" s="54">
        <f t="shared" si="4"/>
        <v>36478</v>
      </c>
      <c r="H25" s="54">
        <f t="shared" si="4"/>
        <v>0</v>
      </c>
      <c r="I25" s="54">
        <f t="shared" si="4"/>
        <v>2159</v>
      </c>
      <c r="J25" s="49"/>
      <c r="K25" s="49"/>
      <c r="L25" s="46"/>
      <c r="M25" s="46"/>
    </row>
    <row r="26" spans="1:13" x14ac:dyDescent="0.25">
      <c r="A26" s="50">
        <v>14</v>
      </c>
      <c r="B26" s="50">
        <v>3</v>
      </c>
      <c r="C26" s="50"/>
      <c r="D26" s="55" t="s">
        <v>34</v>
      </c>
      <c r="E26" s="54">
        <v>765</v>
      </c>
      <c r="F26" s="54">
        <v>752</v>
      </c>
      <c r="G26" s="54">
        <v>752</v>
      </c>
      <c r="H26" s="54"/>
      <c r="I26" s="54"/>
      <c r="J26" s="49"/>
      <c r="K26" s="49"/>
      <c r="L26" s="46"/>
      <c r="M26" s="46"/>
    </row>
    <row r="27" spans="1:13" x14ac:dyDescent="0.25">
      <c r="A27" s="50">
        <v>15</v>
      </c>
      <c r="B27" s="50">
        <v>4</v>
      </c>
      <c r="C27" s="50"/>
      <c r="D27" s="55" t="s">
        <v>97</v>
      </c>
      <c r="E27" s="54">
        <v>0</v>
      </c>
      <c r="F27" s="54">
        <v>0</v>
      </c>
      <c r="G27" s="54"/>
      <c r="H27" s="54"/>
      <c r="I27" s="54"/>
      <c r="J27" s="49"/>
      <c r="K27" s="49"/>
      <c r="L27" s="46"/>
      <c r="M27" s="46"/>
    </row>
    <row r="28" spans="1:13" x14ac:dyDescent="0.25">
      <c r="A28" s="50">
        <v>16</v>
      </c>
      <c r="B28" s="50"/>
      <c r="C28" s="50"/>
      <c r="D28" s="55" t="s">
        <v>98</v>
      </c>
      <c r="E28" s="54">
        <f t="shared" ref="E28:I28" si="5">SUM(E15,E25,E26,E27)</f>
        <v>171210</v>
      </c>
      <c r="F28" s="54">
        <f t="shared" si="5"/>
        <v>166988</v>
      </c>
      <c r="G28" s="54">
        <f t="shared" si="5"/>
        <v>110058</v>
      </c>
      <c r="H28" s="54">
        <f t="shared" si="5"/>
        <v>54771</v>
      </c>
      <c r="I28" s="54">
        <f t="shared" si="5"/>
        <v>2159</v>
      </c>
      <c r="J28" s="49"/>
      <c r="K28" s="49"/>
      <c r="L28" s="46"/>
      <c r="M28" s="46"/>
    </row>
    <row r="29" spans="1:13" x14ac:dyDescent="0.25">
      <c r="A29" s="50">
        <v>17</v>
      </c>
      <c r="B29" s="50">
        <v>5</v>
      </c>
      <c r="C29" s="50"/>
      <c r="D29" s="58" t="s">
        <v>99</v>
      </c>
      <c r="E29" s="54"/>
      <c r="F29" s="54"/>
      <c r="G29" s="54"/>
      <c r="H29" s="54"/>
      <c r="I29" s="54"/>
      <c r="J29" s="49"/>
      <c r="K29" s="49"/>
      <c r="L29" s="46"/>
      <c r="M29" s="46"/>
    </row>
    <row r="30" spans="1:13" x14ac:dyDescent="0.25">
      <c r="A30" s="50">
        <v>18</v>
      </c>
      <c r="B30" s="50">
        <v>6</v>
      </c>
      <c r="C30" s="50"/>
      <c r="D30" s="55" t="s">
        <v>120</v>
      </c>
      <c r="E30" s="54">
        <v>100</v>
      </c>
      <c r="F30" s="54">
        <v>0</v>
      </c>
      <c r="G30" s="54">
        <v>0</v>
      </c>
      <c r="H30" s="54"/>
      <c r="I30" s="54"/>
      <c r="J30" s="49"/>
      <c r="K30" s="49"/>
      <c r="L30" s="46"/>
      <c r="M30" s="46"/>
    </row>
    <row r="31" spans="1:13" x14ac:dyDescent="0.25">
      <c r="A31" s="50">
        <v>19</v>
      </c>
      <c r="B31" s="50">
        <v>7</v>
      </c>
      <c r="C31" s="50"/>
      <c r="D31" s="55" t="s">
        <v>100</v>
      </c>
      <c r="E31" s="54">
        <v>691</v>
      </c>
      <c r="F31" s="54">
        <v>600</v>
      </c>
      <c r="G31" s="54">
        <v>600</v>
      </c>
      <c r="H31" s="54"/>
      <c r="I31" s="54"/>
      <c r="J31" s="49"/>
      <c r="K31" s="49"/>
      <c r="L31" s="46"/>
      <c r="M31" s="46"/>
    </row>
    <row r="32" spans="1:13" x14ac:dyDescent="0.25">
      <c r="A32" s="50">
        <v>20</v>
      </c>
      <c r="B32" s="50"/>
      <c r="C32" s="50"/>
      <c r="D32" s="55" t="s">
        <v>101</v>
      </c>
      <c r="E32" s="54">
        <f t="shared" ref="E32:I32" si="6">SUM(E29:E31)</f>
        <v>791</v>
      </c>
      <c r="F32" s="54">
        <f t="shared" si="6"/>
        <v>600</v>
      </c>
      <c r="G32" s="54">
        <f t="shared" si="6"/>
        <v>600</v>
      </c>
      <c r="H32" s="54">
        <f t="shared" si="6"/>
        <v>0</v>
      </c>
      <c r="I32" s="54">
        <f t="shared" si="6"/>
        <v>0</v>
      </c>
      <c r="J32" s="49"/>
      <c r="K32" s="49"/>
      <c r="L32" s="46"/>
      <c r="M32" s="46"/>
    </row>
    <row r="33" spans="1:13" x14ac:dyDescent="0.25">
      <c r="A33" s="50">
        <v>21</v>
      </c>
      <c r="B33" s="50"/>
      <c r="C33" s="50"/>
      <c r="D33" s="56" t="s">
        <v>405</v>
      </c>
      <c r="E33" s="54">
        <v>0</v>
      </c>
      <c r="F33" s="54">
        <v>0</v>
      </c>
      <c r="G33" s="54">
        <v>0</v>
      </c>
      <c r="H33" s="54">
        <v>0</v>
      </c>
      <c r="I33" s="54">
        <f t="shared" ref="I33" si="7">SUM(I29:I31)</f>
        <v>0</v>
      </c>
      <c r="J33" s="49"/>
      <c r="K33" s="49"/>
      <c r="L33" s="46"/>
      <c r="M33" s="46"/>
    </row>
    <row r="34" spans="1:13" x14ac:dyDescent="0.25">
      <c r="A34" s="50">
        <v>22</v>
      </c>
      <c r="B34" s="50"/>
      <c r="C34" s="50"/>
      <c r="D34" s="55" t="s">
        <v>102</v>
      </c>
      <c r="E34" s="54">
        <f t="shared" ref="E34" si="8">SUM(E28,E32)</f>
        <v>172001</v>
      </c>
      <c r="F34" s="54">
        <f>SUM(F28,F32,F33)</f>
        <v>167588</v>
      </c>
      <c r="G34" s="54">
        <f t="shared" ref="G34:I34" si="9">SUM(G28,G32,G33)</f>
        <v>110658</v>
      </c>
      <c r="H34" s="54">
        <f t="shared" si="9"/>
        <v>54771</v>
      </c>
      <c r="I34" s="54">
        <f t="shared" si="9"/>
        <v>2159</v>
      </c>
      <c r="J34" s="49"/>
      <c r="K34" s="49"/>
      <c r="L34" s="46"/>
      <c r="M34" s="46"/>
    </row>
    <row r="35" spans="1:13" x14ac:dyDescent="0.25">
      <c r="A35" s="50">
        <v>23</v>
      </c>
      <c r="B35" s="50"/>
      <c r="C35" s="50"/>
      <c r="D35" s="55" t="s">
        <v>31</v>
      </c>
      <c r="E35" s="54">
        <v>247688</v>
      </c>
      <c r="F35" s="54">
        <v>203133</v>
      </c>
      <c r="G35" s="54">
        <v>203133</v>
      </c>
      <c r="H35" s="54"/>
      <c r="I35" s="54"/>
      <c r="J35" s="46"/>
      <c r="K35" s="46"/>
      <c r="L35" s="46"/>
      <c r="M35" s="46"/>
    </row>
    <row r="36" spans="1:13" x14ac:dyDescent="0.25">
      <c r="A36" s="50">
        <v>24</v>
      </c>
      <c r="B36" s="50"/>
      <c r="C36" s="50"/>
      <c r="D36" s="55" t="s">
        <v>62</v>
      </c>
      <c r="E36" s="54"/>
      <c r="F36" s="54"/>
      <c r="G36" s="54"/>
      <c r="H36" s="54"/>
      <c r="I36" s="54"/>
      <c r="J36" s="46"/>
      <c r="K36" s="46"/>
      <c r="L36" s="46"/>
      <c r="M36" s="46"/>
    </row>
    <row r="37" spans="1:13" x14ac:dyDescent="0.25">
      <c r="A37" s="50">
        <v>25</v>
      </c>
      <c r="B37" s="50"/>
      <c r="C37" s="50"/>
      <c r="D37" s="55" t="s">
        <v>61</v>
      </c>
      <c r="E37" s="54">
        <v>247688</v>
      </c>
      <c r="F37" s="54">
        <v>203133</v>
      </c>
      <c r="G37" s="54">
        <v>203133</v>
      </c>
      <c r="H37" s="54"/>
      <c r="I37" s="54"/>
      <c r="J37" s="46"/>
      <c r="K37" s="46"/>
      <c r="L37" s="46"/>
      <c r="M37" s="46"/>
    </row>
    <row r="38" spans="1:13" x14ac:dyDescent="0.25">
      <c r="A38" s="50">
        <v>26</v>
      </c>
      <c r="B38" s="50"/>
      <c r="C38" s="50"/>
      <c r="D38" s="55" t="s">
        <v>103</v>
      </c>
      <c r="E38" s="54"/>
      <c r="F38" s="54"/>
      <c r="G38" s="54"/>
      <c r="H38" s="54"/>
      <c r="I38" s="54"/>
      <c r="J38" s="46"/>
      <c r="K38" s="46"/>
      <c r="L38" s="46"/>
      <c r="M38" s="46"/>
    </row>
    <row r="39" spans="1:13" x14ac:dyDescent="0.25">
      <c r="A39" s="50">
        <v>27</v>
      </c>
      <c r="B39" s="50"/>
      <c r="C39" s="50"/>
      <c r="D39" s="55" t="s">
        <v>69</v>
      </c>
      <c r="E39" s="54">
        <f t="shared" ref="E39:I39" si="10">SUM(E34,E37,E38)</f>
        <v>419689</v>
      </c>
      <c r="F39" s="54">
        <f t="shared" si="10"/>
        <v>370721</v>
      </c>
      <c r="G39" s="54">
        <f t="shared" si="10"/>
        <v>313791</v>
      </c>
      <c r="H39" s="54">
        <f t="shared" si="10"/>
        <v>54771</v>
      </c>
      <c r="I39" s="54">
        <f t="shared" si="10"/>
        <v>2159</v>
      </c>
      <c r="J39" s="46"/>
      <c r="K39" s="46"/>
      <c r="L39" s="46"/>
      <c r="M39" s="46"/>
    </row>
    <row r="40" spans="1:13" x14ac:dyDescent="0.25">
      <c r="A40" s="50">
        <v>28</v>
      </c>
      <c r="B40" s="50">
        <v>1</v>
      </c>
      <c r="C40" s="50"/>
      <c r="D40" s="56" t="s">
        <v>70</v>
      </c>
      <c r="E40" s="54">
        <v>361563</v>
      </c>
      <c r="F40" s="54">
        <v>311998</v>
      </c>
      <c r="G40" s="54">
        <v>309839</v>
      </c>
      <c r="H40" s="54"/>
      <c r="I40" s="54">
        <v>2159</v>
      </c>
      <c r="J40" s="57"/>
      <c r="K40" s="57"/>
      <c r="L40" s="57"/>
      <c r="M40" s="57"/>
    </row>
    <row r="41" spans="1:13" x14ac:dyDescent="0.25">
      <c r="A41" s="50">
        <v>29</v>
      </c>
      <c r="B41" s="50">
        <v>2</v>
      </c>
      <c r="C41" s="50"/>
      <c r="D41" s="56" t="s">
        <v>104</v>
      </c>
      <c r="E41" s="54">
        <v>54174</v>
      </c>
      <c r="F41" s="54">
        <v>54771</v>
      </c>
      <c r="G41" s="54"/>
      <c r="H41" s="54">
        <v>54771</v>
      </c>
      <c r="I41" s="54"/>
      <c r="J41" s="57"/>
      <c r="K41" s="57"/>
      <c r="L41" s="57"/>
      <c r="M41" s="57"/>
    </row>
    <row r="42" spans="1:13" x14ac:dyDescent="0.25">
      <c r="A42" s="50">
        <v>30</v>
      </c>
      <c r="B42" s="50"/>
      <c r="C42" s="50"/>
      <c r="D42" s="56" t="s">
        <v>63</v>
      </c>
      <c r="E42" s="54">
        <f t="shared" ref="E42:I42" si="11">SUM(E40:E41)</f>
        <v>415737</v>
      </c>
      <c r="F42" s="54">
        <f t="shared" si="11"/>
        <v>366769</v>
      </c>
      <c r="G42" s="54">
        <f t="shared" si="11"/>
        <v>309839</v>
      </c>
      <c r="H42" s="54">
        <f t="shared" si="11"/>
        <v>54771</v>
      </c>
      <c r="I42" s="54">
        <f t="shared" si="11"/>
        <v>2159</v>
      </c>
      <c r="J42" s="49">
        <f>SUM(J40:J41)</f>
        <v>0</v>
      </c>
      <c r="K42" s="49">
        <f>SUM(K40:K41)</f>
        <v>0</v>
      </c>
      <c r="L42" s="46"/>
      <c r="M42" s="46"/>
    </row>
    <row r="43" spans="1:13" x14ac:dyDescent="0.25">
      <c r="A43" s="50">
        <v>1</v>
      </c>
      <c r="B43" s="50"/>
      <c r="C43" s="50"/>
      <c r="D43" s="56" t="s">
        <v>18</v>
      </c>
      <c r="E43" s="54"/>
      <c r="F43" s="54"/>
      <c r="G43" s="54"/>
      <c r="H43" s="54"/>
      <c r="I43" s="54"/>
      <c r="J43" s="57"/>
      <c r="K43" s="57"/>
      <c r="L43" s="57"/>
      <c r="M43" s="57"/>
    </row>
    <row r="44" spans="1:13" x14ac:dyDescent="0.25">
      <c r="A44" s="50">
        <v>32</v>
      </c>
      <c r="B44" s="50"/>
      <c r="C44" s="50"/>
      <c r="D44" s="56" t="s">
        <v>105</v>
      </c>
      <c r="E44" s="54">
        <f t="shared" ref="E44:I44" si="12">SUM(E42:E43)</f>
        <v>415737</v>
      </c>
      <c r="F44" s="54">
        <f t="shared" si="12"/>
        <v>366769</v>
      </c>
      <c r="G44" s="54">
        <f t="shared" si="12"/>
        <v>309839</v>
      </c>
      <c r="H44" s="54">
        <f t="shared" si="12"/>
        <v>54771</v>
      </c>
      <c r="I44" s="54">
        <f t="shared" si="12"/>
        <v>2159</v>
      </c>
      <c r="J44" s="57"/>
      <c r="K44" s="57"/>
      <c r="L44" s="57"/>
      <c r="M44" s="57"/>
    </row>
    <row r="45" spans="1:13" x14ac:dyDescent="0.25">
      <c r="A45" s="50">
        <v>33</v>
      </c>
      <c r="B45" s="50"/>
      <c r="C45" s="50"/>
      <c r="D45" s="56" t="s">
        <v>154</v>
      </c>
      <c r="E45" s="54">
        <v>5952</v>
      </c>
      <c r="F45" s="54">
        <v>3952</v>
      </c>
      <c r="G45" s="54">
        <v>3952</v>
      </c>
      <c r="H45" s="54">
        <v>0</v>
      </c>
      <c r="I45" s="54"/>
      <c r="J45" s="57"/>
      <c r="K45" s="57"/>
      <c r="L45" s="57"/>
      <c r="M45" s="57"/>
    </row>
    <row r="46" spans="1:13" x14ac:dyDescent="0.25">
      <c r="A46" s="50">
        <v>34</v>
      </c>
      <c r="B46" s="50"/>
      <c r="C46" s="50"/>
      <c r="D46" s="56" t="s">
        <v>64</v>
      </c>
      <c r="E46" s="54">
        <f t="shared" ref="E46:I46" si="13">SUM(E44:E45)</f>
        <v>421689</v>
      </c>
      <c r="F46" s="54">
        <f t="shared" si="13"/>
        <v>370721</v>
      </c>
      <c r="G46" s="54">
        <f t="shared" si="13"/>
        <v>313791</v>
      </c>
      <c r="H46" s="54">
        <f t="shared" si="13"/>
        <v>54771</v>
      </c>
      <c r="I46" s="54">
        <f t="shared" si="13"/>
        <v>2159</v>
      </c>
      <c r="J46" s="57"/>
      <c r="K46" s="57"/>
      <c r="L46" s="57"/>
      <c r="M46" s="57"/>
    </row>
    <row r="50" spans="4:4" x14ac:dyDescent="0.25">
      <c r="D50" s="57"/>
    </row>
  </sheetData>
  <mergeCells count="13">
    <mergeCell ref="A2:I2"/>
    <mergeCell ref="A4:I4"/>
    <mergeCell ref="A7:K7"/>
    <mergeCell ref="A9:A11"/>
    <mergeCell ref="D9:D11"/>
    <mergeCell ref="E9:E11"/>
    <mergeCell ref="I9:I11"/>
    <mergeCell ref="B9:B11"/>
    <mergeCell ref="C9:C11"/>
    <mergeCell ref="A3:J3"/>
    <mergeCell ref="F9:F11"/>
    <mergeCell ref="G9:G11"/>
    <mergeCell ref="H9:H1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EB4A-57F1-4C46-81DB-247E404F2A01}">
  <dimension ref="A1:I84"/>
  <sheetViews>
    <sheetView workbookViewId="0">
      <selection activeCell="E79" sqref="E79:H82"/>
    </sheetView>
  </sheetViews>
  <sheetFormatPr defaultRowHeight="15" x14ac:dyDescent="0.25"/>
  <cols>
    <col min="1" max="1" width="3.42578125" style="13" customWidth="1"/>
    <col min="2" max="2" width="2.7109375" style="13" customWidth="1"/>
    <col min="3" max="3" width="2.85546875" style="13" customWidth="1"/>
    <col min="4" max="4" width="32" style="13" customWidth="1"/>
    <col min="5" max="5" width="9.140625" style="13" customWidth="1"/>
    <col min="6" max="6" width="10.140625" style="13" customWidth="1"/>
    <col min="7" max="7" width="9.85546875" style="13" customWidth="1"/>
    <col min="8" max="8" width="9.28515625" style="13" customWidth="1"/>
    <col min="9" max="9" width="2.85546875" style="13" customWidth="1"/>
    <col min="10" max="16384" width="9.140625" style="13"/>
  </cols>
  <sheetData>
    <row r="1" spans="1:9" x14ac:dyDescent="0.25">
      <c r="A1" s="284" t="s">
        <v>341</v>
      </c>
      <c r="B1" s="284"/>
      <c r="C1" s="284"/>
      <c r="D1" s="284"/>
      <c r="E1" s="284"/>
      <c r="F1" s="284"/>
      <c r="G1" s="284"/>
      <c r="H1" s="284"/>
      <c r="I1" s="284"/>
    </row>
    <row r="2" spans="1:9" x14ac:dyDescent="0.25">
      <c r="A2" s="284" t="s">
        <v>397</v>
      </c>
      <c r="B2" s="284"/>
      <c r="C2" s="284"/>
      <c r="D2" s="284"/>
      <c r="E2" s="284"/>
      <c r="F2" s="284"/>
      <c r="G2" s="284"/>
      <c r="H2" s="284"/>
      <c r="I2" s="284"/>
    </row>
    <row r="3" spans="1:9" x14ac:dyDescent="0.25">
      <c r="A3" s="284" t="s">
        <v>398</v>
      </c>
      <c r="B3" s="285"/>
      <c r="C3" s="285"/>
      <c r="D3" s="285"/>
      <c r="E3" s="285"/>
      <c r="F3" s="285"/>
      <c r="G3" s="285"/>
      <c r="H3" s="285"/>
      <c r="I3" s="285"/>
    </row>
    <row r="4" spans="1:9" x14ac:dyDescent="0.25">
      <c r="A4" s="1"/>
      <c r="B4" s="1"/>
      <c r="C4" s="1"/>
      <c r="D4" s="1"/>
      <c r="E4" s="1"/>
      <c r="F4" s="1"/>
      <c r="G4" s="1"/>
      <c r="H4" s="84" t="s">
        <v>146</v>
      </c>
      <c r="I4" s="72"/>
    </row>
    <row r="5" spans="1:9" ht="48" customHeight="1" x14ac:dyDescent="0.25">
      <c r="A5" s="68" t="s">
        <v>71</v>
      </c>
      <c r="B5" s="67" t="s">
        <v>20</v>
      </c>
      <c r="C5" s="63" t="s">
        <v>60</v>
      </c>
      <c r="D5" s="31" t="s">
        <v>1</v>
      </c>
      <c r="E5" s="31" t="s">
        <v>388</v>
      </c>
      <c r="F5" s="171" t="s">
        <v>325</v>
      </c>
      <c r="G5" s="171" t="s">
        <v>326</v>
      </c>
      <c r="H5" s="171" t="s">
        <v>327</v>
      </c>
      <c r="I5" s="67" t="s">
        <v>14</v>
      </c>
    </row>
    <row r="6" spans="1:9" ht="12" customHeight="1" x14ac:dyDescent="0.25">
      <c r="A6" s="71" t="s">
        <v>3</v>
      </c>
      <c r="B6" s="71" t="s">
        <v>4</v>
      </c>
      <c r="C6" s="71" t="s">
        <v>5</v>
      </c>
      <c r="D6" s="11" t="s">
        <v>6</v>
      </c>
      <c r="E6" s="71" t="s">
        <v>8</v>
      </c>
      <c r="F6" s="71" t="s">
        <v>9</v>
      </c>
      <c r="G6" s="71" t="s">
        <v>10</v>
      </c>
      <c r="H6" s="71" t="s">
        <v>23</v>
      </c>
      <c r="I6" s="71" t="s">
        <v>52</v>
      </c>
    </row>
    <row r="7" spans="1:9" x14ac:dyDescent="0.25">
      <c r="A7" s="71">
        <v>1</v>
      </c>
      <c r="B7" s="71">
        <v>1</v>
      </c>
      <c r="C7" s="71"/>
      <c r="D7" s="12" t="s">
        <v>92</v>
      </c>
      <c r="E7" s="66">
        <f>SUM(E8:E11)</f>
        <v>54771</v>
      </c>
      <c r="F7" s="66">
        <v>0</v>
      </c>
      <c r="G7" s="66">
        <f>SUM(G8:G11)</f>
        <v>54771</v>
      </c>
      <c r="H7" s="66">
        <v>0</v>
      </c>
      <c r="I7" s="66">
        <v>11</v>
      </c>
    </row>
    <row r="8" spans="1:9" x14ac:dyDescent="0.25">
      <c r="A8" s="71">
        <v>2</v>
      </c>
      <c r="B8" s="71"/>
      <c r="C8" s="71"/>
      <c r="D8" s="12" t="s">
        <v>11</v>
      </c>
      <c r="E8" s="66">
        <v>41083</v>
      </c>
      <c r="F8" s="66"/>
      <c r="G8" s="66">
        <v>41083</v>
      </c>
      <c r="H8" s="66"/>
      <c r="I8" s="66"/>
    </row>
    <row r="9" spans="1:9" x14ac:dyDescent="0.25">
      <c r="A9" s="71">
        <v>3</v>
      </c>
      <c r="B9" s="71"/>
      <c r="C9" s="71"/>
      <c r="D9" s="12" t="s">
        <v>15</v>
      </c>
      <c r="E9" s="66">
        <v>8159</v>
      </c>
      <c r="F9" s="66"/>
      <c r="G9" s="66">
        <v>8159</v>
      </c>
      <c r="H9" s="66"/>
      <c r="I9" s="66"/>
    </row>
    <row r="10" spans="1:9" x14ac:dyDescent="0.25">
      <c r="A10" s="71">
        <v>4</v>
      </c>
      <c r="B10" s="71"/>
      <c r="C10" s="71"/>
      <c r="D10" s="12" t="s">
        <v>95</v>
      </c>
      <c r="E10" s="66">
        <v>5529</v>
      </c>
      <c r="F10" s="66"/>
      <c r="G10" s="66">
        <v>5529</v>
      </c>
      <c r="H10" s="66"/>
      <c r="I10" s="66"/>
    </row>
    <row r="11" spans="1:9" x14ac:dyDescent="0.25">
      <c r="A11" s="71">
        <v>5</v>
      </c>
      <c r="B11" s="71"/>
      <c r="C11" s="71"/>
      <c r="D11" s="32" t="s">
        <v>59</v>
      </c>
      <c r="E11" s="66">
        <v>0</v>
      </c>
      <c r="F11" s="66"/>
      <c r="G11" s="66">
        <v>0</v>
      </c>
      <c r="H11" s="66"/>
      <c r="I11" s="66"/>
    </row>
    <row r="12" spans="1:9" x14ac:dyDescent="0.25">
      <c r="A12" s="71">
        <v>6</v>
      </c>
      <c r="B12" s="71">
        <v>2</v>
      </c>
      <c r="C12" s="71"/>
      <c r="D12" s="32" t="s">
        <v>72</v>
      </c>
      <c r="E12" s="66">
        <f>SUM(E18+E13+E22+E24+E26+E28+E30+E36+E40+E42+E44+E47+E51+E54+E55+E56)</f>
        <v>127691</v>
      </c>
      <c r="F12" s="66">
        <f>SUM(F18+F13+F22+F24+F26+F28+F30+F36+F40+F42+F44+F47+F51+F54+F55+F56)</f>
        <v>125532</v>
      </c>
      <c r="G12" s="66"/>
      <c r="H12" s="66">
        <v>2159</v>
      </c>
      <c r="I12" s="66">
        <f>SUM(I60)</f>
        <v>10</v>
      </c>
    </row>
    <row r="13" spans="1:9" ht="16.5" customHeight="1" x14ac:dyDescent="0.25">
      <c r="A13" s="71">
        <v>7</v>
      </c>
      <c r="B13" s="71"/>
      <c r="C13" s="71">
        <v>1</v>
      </c>
      <c r="D13" s="12" t="s">
        <v>125</v>
      </c>
      <c r="E13" s="66">
        <f>SUM(E14:E17)</f>
        <v>7881</v>
      </c>
      <c r="F13" s="66">
        <f>SUM(F14:F17)</f>
        <v>7881</v>
      </c>
      <c r="G13" s="66"/>
      <c r="H13" s="66"/>
      <c r="I13" s="66">
        <v>0</v>
      </c>
    </row>
    <row r="14" spans="1:9" ht="16.5" customHeight="1" x14ac:dyDescent="0.25">
      <c r="A14" s="71">
        <v>8</v>
      </c>
      <c r="B14" s="71"/>
      <c r="C14" s="71"/>
      <c r="D14" s="12" t="s">
        <v>11</v>
      </c>
      <c r="E14" s="66">
        <v>4678</v>
      </c>
      <c r="F14" s="66">
        <v>4678</v>
      </c>
      <c r="G14" s="66"/>
      <c r="H14" s="66"/>
      <c r="I14" s="66"/>
    </row>
    <row r="15" spans="1:9" ht="16.5" customHeight="1" x14ac:dyDescent="0.25">
      <c r="A15" s="71">
        <v>9</v>
      </c>
      <c r="B15" s="71"/>
      <c r="C15" s="71"/>
      <c r="D15" s="12" t="s">
        <v>15</v>
      </c>
      <c r="E15" s="66">
        <v>944</v>
      </c>
      <c r="F15" s="66">
        <v>944</v>
      </c>
      <c r="G15" s="66"/>
      <c r="H15" s="66"/>
      <c r="I15" s="66"/>
    </row>
    <row r="16" spans="1:9" ht="17.25" customHeight="1" x14ac:dyDescent="0.25">
      <c r="A16" s="71">
        <v>10</v>
      </c>
      <c r="B16" s="71"/>
      <c r="C16" s="71"/>
      <c r="D16" s="12" t="s">
        <v>95</v>
      </c>
      <c r="E16" s="66">
        <v>1516</v>
      </c>
      <c r="F16" s="66">
        <v>1516</v>
      </c>
      <c r="G16" s="66"/>
      <c r="H16" s="66"/>
      <c r="I16" s="66"/>
    </row>
    <row r="17" spans="1:9" ht="17.25" customHeight="1" x14ac:dyDescent="0.25">
      <c r="A17" s="71">
        <v>11</v>
      </c>
      <c r="B17" s="71"/>
      <c r="C17" s="71"/>
      <c r="D17" s="12" t="s">
        <v>157</v>
      </c>
      <c r="E17" s="66">
        <v>743</v>
      </c>
      <c r="F17" s="66">
        <v>743</v>
      </c>
      <c r="G17" s="66"/>
      <c r="H17" s="66"/>
      <c r="I17" s="66"/>
    </row>
    <row r="18" spans="1:9" ht="24" customHeight="1" x14ac:dyDescent="0.25">
      <c r="A18" s="71">
        <v>12</v>
      </c>
      <c r="B18" s="71"/>
      <c r="C18" s="71">
        <v>2</v>
      </c>
      <c r="D18" s="12" t="s">
        <v>155</v>
      </c>
      <c r="E18" s="66">
        <f>SUM(E19:E21)</f>
        <v>7346</v>
      </c>
      <c r="F18" s="66">
        <f>SUM(F19:F21)</f>
        <v>7346</v>
      </c>
      <c r="G18" s="66"/>
      <c r="H18" s="66"/>
      <c r="I18" s="66">
        <v>1</v>
      </c>
    </row>
    <row r="19" spans="1:9" ht="15" customHeight="1" x14ac:dyDescent="0.25">
      <c r="A19" s="71">
        <v>13</v>
      </c>
      <c r="B19" s="71"/>
      <c r="C19" s="71"/>
      <c r="D19" s="12" t="s">
        <v>11</v>
      </c>
      <c r="E19" s="66">
        <v>3210</v>
      </c>
      <c r="F19" s="66">
        <v>3210</v>
      </c>
      <c r="G19" s="66"/>
      <c r="H19" s="66"/>
      <c r="I19" s="66"/>
    </row>
    <row r="20" spans="1:9" ht="14.25" customHeight="1" x14ac:dyDescent="0.25">
      <c r="A20" s="71">
        <v>14</v>
      </c>
      <c r="B20" s="71"/>
      <c r="C20" s="71"/>
      <c r="D20" s="12" t="s">
        <v>15</v>
      </c>
      <c r="E20" s="66">
        <v>661</v>
      </c>
      <c r="F20" s="66">
        <v>661</v>
      </c>
      <c r="G20" s="66"/>
      <c r="H20" s="66"/>
      <c r="I20" s="66"/>
    </row>
    <row r="21" spans="1:9" ht="12.75" customHeight="1" x14ac:dyDescent="0.25">
      <c r="A21" s="71">
        <v>15</v>
      </c>
      <c r="B21" s="71"/>
      <c r="C21" s="71"/>
      <c r="D21" s="12" t="s">
        <v>95</v>
      </c>
      <c r="E21" s="66">
        <v>3475</v>
      </c>
      <c r="F21" s="66">
        <v>3475</v>
      </c>
      <c r="G21" s="66"/>
      <c r="H21" s="66"/>
      <c r="I21" s="66"/>
    </row>
    <row r="22" spans="1:9" ht="15.75" customHeight="1" x14ac:dyDescent="0.25">
      <c r="A22" s="71">
        <v>16</v>
      </c>
      <c r="B22" s="71"/>
      <c r="C22" s="71">
        <v>3</v>
      </c>
      <c r="D22" s="12" t="s">
        <v>73</v>
      </c>
      <c r="E22" s="66">
        <v>700</v>
      </c>
      <c r="F22" s="66">
        <v>700</v>
      </c>
      <c r="G22" s="66"/>
      <c r="H22" s="66"/>
      <c r="I22" s="66"/>
    </row>
    <row r="23" spans="1:9" ht="15.75" customHeight="1" x14ac:dyDescent="0.25">
      <c r="A23" s="71">
        <v>17</v>
      </c>
      <c r="B23" s="71"/>
      <c r="C23" s="71"/>
      <c r="D23" s="12" t="s">
        <v>95</v>
      </c>
      <c r="E23" s="66">
        <v>700</v>
      </c>
      <c r="F23" s="66">
        <v>700</v>
      </c>
      <c r="G23" s="66"/>
      <c r="H23" s="66"/>
      <c r="I23" s="66"/>
    </row>
    <row r="24" spans="1:9" ht="18" customHeight="1" x14ac:dyDescent="0.25">
      <c r="A24" s="71">
        <v>18</v>
      </c>
      <c r="B24" s="71"/>
      <c r="C24" s="71">
        <v>4</v>
      </c>
      <c r="D24" s="12" t="s">
        <v>17</v>
      </c>
      <c r="E24" s="66">
        <v>560</v>
      </c>
      <c r="F24" s="66">
        <v>560</v>
      </c>
      <c r="G24" s="66"/>
      <c r="H24" s="66"/>
      <c r="I24" s="66"/>
    </row>
    <row r="25" spans="1:9" ht="12.75" customHeight="1" x14ac:dyDescent="0.25">
      <c r="A25" s="71">
        <v>19</v>
      </c>
      <c r="B25" s="71"/>
      <c r="C25" s="71"/>
      <c r="D25" s="12" t="s">
        <v>95</v>
      </c>
      <c r="E25" s="66">
        <v>560</v>
      </c>
      <c r="F25" s="66">
        <v>560</v>
      </c>
      <c r="G25" s="66"/>
      <c r="H25" s="66"/>
      <c r="I25" s="66"/>
    </row>
    <row r="26" spans="1:9" ht="16.5" customHeight="1" x14ac:dyDescent="0.25">
      <c r="A26" s="71">
        <v>20</v>
      </c>
      <c r="B26" s="71"/>
      <c r="C26" s="71">
        <v>5</v>
      </c>
      <c r="D26" s="12" t="s">
        <v>96</v>
      </c>
      <c r="E26" s="66">
        <v>840</v>
      </c>
      <c r="F26" s="66">
        <v>840</v>
      </c>
      <c r="G26" s="66"/>
      <c r="H26" s="66"/>
      <c r="I26" s="66"/>
    </row>
    <row r="27" spans="1:9" ht="18" customHeight="1" x14ac:dyDescent="0.25">
      <c r="A27" s="71">
        <v>21</v>
      </c>
      <c r="B27" s="71"/>
      <c r="C27" s="71"/>
      <c r="D27" s="12" t="s">
        <v>95</v>
      </c>
      <c r="E27" s="66">
        <v>840</v>
      </c>
      <c r="F27" s="66">
        <v>840</v>
      </c>
      <c r="G27" s="66"/>
      <c r="H27" s="66"/>
      <c r="I27" s="66"/>
    </row>
    <row r="28" spans="1:9" ht="18" customHeight="1" x14ac:dyDescent="0.25">
      <c r="A28" s="71">
        <v>22</v>
      </c>
      <c r="B28" s="71"/>
      <c r="C28" s="71">
        <v>6</v>
      </c>
      <c r="D28" s="12" t="s">
        <v>12</v>
      </c>
      <c r="E28" s="33">
        <v>3000</v>
      </c>
      <c r="F28" s="33">
        <v>3000</v>
      </c>
      <c r="G28" s="33"/>
      <c r="H28" s="33"/>
      <c r="I28" s="33"/>
    </row>
    <row r="29" spans="1:9" ht="13.5" customHeight="1" x14ac:dyDescent="0.25">
      <c r="A29" s="71">
        <v>23</v>
      </c>
      <c r="B29" s="71"/>
      <c r="C29" s="71"/>
      <c r="D29" s="12" t="s">
        <v>95</v>
      </c>
      <c r="E29" s="33">
        <v>3000</v>
      </c>
      <c r="F29" s="33">
        <v>3000</v>
      </c>
      <c r="G29" s="33"/>
      <c r="H29" s="33"/>
      <c r="I29" s="33"/>
    </row>
    <row r="30" spans="1:9" ht="17.25" customHeight="1" x14ac:dyDescent="0.25">
      <c r="A30" s="71">
        <v>24</v>
      </c>
      <c r="B30" s="71"/>
      <c r="C30" s="71">
        <v>7</v>
      </c>
      <c r="D30" s="12" t="s">
        <v>88</v>
      </c>
      <c r="E30" s="33">
        <f>SUM(E31:E35)</f>
        <v>14400</v>
      </c>
      <c r="F30" s="33">
        <f>SUM(F31:F35)</f>
        <v>12241</v>
      </c>
      <c r="G30" s="33"/>
      <c r="H30" s="33">
        <f t="shared" ref="H30" si="0">SUM(H31:H35)</f>
        <v>2159</v>
      </c>
      <c r="I30" s="33">
        <v>2</v>
      </c>
    </row>
    <row r="31" spans="1:9" ht="16.5" customHeight="1" x14ac:dyDescent="0.25">
      <c r="A31" s="71">
        <v>25</v>
      </c>
      <c r="B31" s="71"/>
      <c r="C31" s="71"/>
      <c r="D31" s="12" t="s">
        <v>11</v>
      </c>
      <c r="E31" s="33">
        <v>5098</v>
      </c>
      <c r="F31" s="33">
        <v>5098</v>
      </c>
      <c r="G31" s="33"/>
      <c r="H31" s="33"/>
      <c r="I31" s="33"/>
    </row>
    <row r="32" spans="1:9" ht="14.25" customHeight="1" x14ac:dyDescent="0.25">
      <c r="A32" s="71">
        <v>26</v>
      </c>
      <c r="B32" s="71"/>
      <c r="C32" s="71"/>
      <c r="D32" s="12" t="s">
        <v>15</v>
      </c>
      <c r="E32" s="33">
        <v>1063</v>
      </c>
      <c r="F32" s="33">
        <v>1063</v>
      </c>
      <c r="G32" s="33"/>
      <c r="H32" s="33"/>
      <c r="I32" s="33"/>
    </row>
    <row r="33" spans="1:9" ht="12" customHeight="1" x14ac:dyDescent="0.25">
      <c r="A33" s="71">
        <v>27</v>
      </c>
      <c r="B33" s="71"/>
      <c r="C33" s="71"/>
      <c r="D33" s="12" t="s">
        <v>95</v>
      </c>
      <c r="E33" s="33">
        <v>6080</v>
      </c>
      <c r="F33" s="33">
        <v>6080</v>
      </c>
      <c r="G33" s="33"/>
      <c r="H33" s="33"/>
      <c r="I33" s="33"/>
    </row>
    <row r="34" spans="1:9" ht="13.5" customHeight="1" x14ac:dyDescent="0.25">
      <c r="A34" s="71">
        <v>28</v>
      </c>
      <c r="B34" s="71"/>
      <c r="C34" s="71"/>
      <c r="D34" s="12" t="s">
        <v>129</v>
      </c>
      <c r="E34" s="33">
        <v>2159</v>
      </c>
      <c r="F34" s="33">
        <v>0</v>
      </c>
      <c r="G34" s="33"/>
      <c r="H34" s="33">
        <v>2159</v>
      </c>
      <c r="I34" s="33"/>
    </row>
    <row r="35" spans="1:9" ht="12.75" customHeight="1" x14ac:dyDescent="0.25">
      <c r="A35" s="71">
        <v>29</v>
      </c>
      <c r="B35" s="71"/>
      <c r="C35" s="71"/>
      <c r="D35" s="12" t="s">
        <v>74</v>
      </c>
      <c r="E35" s="33"/>
      <c r="F35" s="33"/>
      <c r="G35" s="33"/>
      <c r="H35" s="33"/>
      <c r="I35" s="33"/>
    </row>
    <row r="36" spans="1:9" ht="30" customHeight="1" x14ac:dyDescent="0.25">
      <c r="A36" s="71">
        <v>30</v>
      </c>
      <c r="B36" s="71"/>
      <c r="C36" s="71">
        <v>8</v>
      </c>
      <c r="D36" s="12" t="s">
        <v>77</v>
      </c>
      <c r="E36" s="33">
        <f>SUM(E37:E39)</f>
        <v>12044</v>
      </c>
      <c r="F36" s="33">
        <f>SUM(F37:F39)</f>
        <v>12044</v>
      </c>
      <c r="G36" s="33"/>
      <c r="H36" s="33"/>
      <c r="I36" s="33">
        <v>2</v>
      </c>
    </row>
    <row r="37" spans="1:9" ht="14.25" customHeight="1" x14ac:dyDescent="0.25">
      <c r="A37" s="71">
        <v>31</v>
      </c>
      <c r="B37" s="71"/>
      <c r="C37" s="71"/>
      <c r="D37" s="12" t="s">
        <v>11</v>
      </c>
      <c r="E37" s="33">
        <v>4882</v>
      </c>
      <c r="F37" s="33">
        <v>4882</v>
      </c>
      <c r="G37" s="33"/>
      <c r="H37" s="33"/>
      <c r="I37" s="33"/>
    </row>
    <row r="38" spans="1:9" ht="16.5" customHeight="1" x14ac:dyDescent="0.25">
      <c r="A38" s="71">
        <v>32</v>
      </c>
      <c r="B38" s="71"/>
      <c r="C38" s="71"/>
      <c r="D38" s="12" t="s">
        <v>15</v>
      </c>
      <c r="E38" s="33">
        <v>987</v>
      </c>
      <c r="F38" s="33">
        <v>987</v>
      </c>
      <c r="G38" s="33"/>
      <c r="H38" s="33"/>
      <c r="I38" s="33"/>
    </row>
    <row r="39" spans="1:9" ht="15" customHeight="1" x14ac:dyDescent="0.25">
      <c r="A39" s="71">
        <v>33</v>
      </c>
      <c r="B39" s="71"/>
      <c r="C39" s="71"/>
      <c r="D39" s="12" t="s">
        <v>95</v>
      </c>
      <c r="E39" s="33">
        <v>6175</v>
      </c>
      <c r="F39" s="33">
        <v>6175</v>
      </c>
      <c r="G39" s="33"/>
      <c r="H39" s="33"/>
      <c r="I39" s="33"/>
    </row>
    <row r="40" spans="1:9" ht="16.5" customHeight="1" x14ac:dyDescent="0.25">
      <c r="A40" s="71">
        <v>34</v>
      </c>
      <c r="B40" s="71"/>
      <c r="C40" s="71">
        <v>9</v>
      </c>
      <c r="D40" s="73" t="s">
        <v>78</v>
      </c>
      <c r="E40" s="33">
        <v>570</v>
      </c>
      <c r="F40" s="33">
        <v>570</v>
      </c>
      <c r="G40" s="33"/>
      <c r="H40" s="33"/>
      <c r="I40" s="33"/>
    </row>
    <row r="41" spans="1:9" ht="15" customHeight="1" x14ac:dyDescent="0.25">
      <c r="A41" s="71">
        <v>35</v>
      </c>
      <c r="B41" s="71"/>
      <c r="C41" s="71"/>
      <c r="D41" s="12" t="s">
        <v>95</v>
      </c>
      <c r="E41" s="33">
        <v>570</v>
      </c>
      <c r="F41" s="33">
        <v>570</v>
      </c>
      <c r="G41" s="33"/>
      <c r="H41" s="33"/>
      <c r="I41" s="33"/>
    </row>
    <row r="42" spans="1:9" ht="18" customHeight="1" x14ac:dyDescent="0.25">
      <c r="A42" s="71">
        <v>36</v>
      </c>
      <c r="B42" s="71"/>
      <c r="C42" s="71">
        <v>10</v>
      </c>
      <c r="D42" s="73" t="s">
        <v>79</v>
      </c>
      <c r="E42" s="33">
        <v>465</v>
      </c>
      <c r="F42" s="33">
        <v>465</v>
      </c>
      <c r="G42" s="33"/>
      <c r="H42" s="33"/>
      <c r="I42" s="33"/>
    </row>
    <row r="43" spans="1:9" ht="14.25" customHeight="1" x14ac:dyDescent="0.25">
      <c r="A43" s="71">
        <v>37</v>
      </c>
      <c r="B43" s="71"/>
      <c r="C43" s="71"/>
      <c r="D43" s="12" t="s">
        <v>95</v>
      </c>
      <c r="E43" s="33">
        <v>465</v>
      </c>
      <c r="F43" s="33">
        <v>465</v>
      </c>
      <c r="G43" s="33"/>
      <c r="H43" s="33"/>
      <c r="I43" s="33"/>
    </row>
    <row r="44" spans="1:9" ht="18" customHeight="1" x14ac:dyDescent="0.25">
      <c r="A44" s="71">
        <v>38</v>
      </c>
      <c r="B44" s="71"/>
      <c r="C44" s="71">
        <v>11</v>
      </c>
      <c r="D44" s="73" t="s">
        <v>406</v>
      </c>
      <c r="E44" s="33">
        <v>54907</v>
      </c>
      <c r="F44" s="33">
        <v>54907</v>
      </c>
      <c r="G44" s="33"/>
      <c r="H44" s="33"/>
      <c r="I44" s="33"/>
    </row>
    <row r="45" spans="1:9" ht="18" customHeight="1" x14ac:dyDescent="0.25">
      <c r="A45" s="71">
        <v>39</v>
      </c>
      <c r="B45" s="71"/>
      <c r="C45" s="71"/>
      <c r="D45" s="12" t="s">
        <v>83</v>
      </c>
      <c r="E45" s="33">
        <v>54907</v>
      </c>
      <c r="F45" s="33">
        <v>54907</v>
      </c>
      <c r="G45" s="33"/>
      <c r="H45" s="33"/>
      <c r="I45" s="33"/>
    </row>
    <row r="46" spans="1:9" ht="59.25" customHeight="1" x14ac:dyDescent="0.25">
      <c r="A46" s="68" t="s">
        <v>71</v>
      </c>
      <c r="B46" s="67" t="s">
        <v>20</v>
      </c>
      <c r="C46" s="63" t="s">
        <v>60</v>
      </c>
      <c r="D46" s="28" t="s">
        <v>1</v>
      </c>
      <c r="E46" s="31" t="s">
        <v>388</v>
      </c>
      <c r="F46" s="171" t="s">
        <v>325</v>
      </c>
      <c r="G46" s="171" t="s">
        <v>326</v>
      </c>
      <c r="H46" s="171" t="s">
        <v>327</v>
      </c>
      <c r="I46" s="67" t="s">
        <v>14</v>
      </c>
    </row>
    <row r="47" spans="1:9" ht="16.5" customHeight="1" x14ac:dyDescent="0.25">
      <c r="A47" s="71">
        <v>40</v>
      </c>
      <c r="B47" s="71"/>
      <c r="C47" s="71">
        <v>12</v>
      </c>
      <c r="D47" s="32" t="s">
        <v>93</v>
      </c>
      <c r="E47" s="33">
        <f t="shared" ref="E47:F47" si="1">SUM(E48:E50)</f>
        <v>7420</v>
      </c>
      <c r="F47" s="33">
        <f t="shared" si="1"/>
        <v>7420</v>
      </c>
      <c r="G47" s="33"/>
      <c r="H47" s="33"/>
      <c r="I47" s="59">
        <v>1</v>
      </c>
    </row>
    <row r="48" spans="1:9" ht="16.5" customHeight="1" x14ac:dyDescent="0.25">
      <c r="A48" s="71">
        <v>41</v>
      </c>
      <c r="B48" s="71"/>
      <c r="C48" s="71"/>
      <c r="D48" s="32" t="s">
        <v>11</v>
      </c>
      <c r="E48" s="33">
        <v>5116</v>
      </c>
      <c r="F48" s="33">
        <v>5116</v>
      </c>
      <c r="G48" s="33"/>
      <c r="H48" s="33"/>
      <c r="I48" s="59"/>
    </row>
    <row r="49" spans="1:9" ht="16.5" customHeight="1" x14ac:dyDescent="0.25">
      <c r="A49" s="71">
        <v>42</v>
      </c>
      <c r="B49" s="71"/>
      <c r="C49" s="71"/>
      <c r="D49" s="32" t="s">
        <v>94</v>
      </c>
      <c r="E49" s="33">
        <v>1113</v>
      </c>
      <c r="F49" s="33">
        <v>1113</v>
      </c>
      <c r="G49" s="33"/>
      <c r="H49" s="33"/>
      <c r="I49" s="59"/>
    </row>
    <row r="50" spans="1:9" ht="16.5" customHeight="1" x14ac:dyDescent="0.25">
      <c r="A50" s="71">
        <v>43</v>
      </c>
      <c r="B50" s="71"/>
      <c r="C50" s="71"/>
      <c r="D50" s="32" t="s">
        <v>95</v>
      </c>
      <c r="E50" s="33">
        <v>1191</v>
      </c>
      <c r="F50" s="33">
        <v>1191</v>
      </c>
      <c r="G50" s="33"/>
      <c r="H50" s="33"/>
      <c r="I50" s="59"/>
    </row>
    <row r="51" spans="1:9" ht="15.75" customHeight="1" x14ac:dyDescent="0.25">
      <c r="A51" s="71">
        <v>50</v>
      </c>
      <c r="B51" s="71"/>
      <c r="C51" s="71">
        <v>13</v>
      </c>
      <c r="D51" s="12" t="s">
        <v>13</v>
      </c>
      <c r="E51" s="33">
        <f t="shared" ref="E51:F51" si="2">SUM(E52:E53)</f>
        <v>4932</v>
      </c>
      <c r="F51" s="33">
        <f t="shared" si="2"/>
        <v>4932</v>
      </c>
      <c r="G51" s="33"/>
      <c r="H51" s="33"/>
      <c r="I51" s="33">
        <v>4</v>
      </c>
    </row>
    <row r="52" spans="1:9" ht="18" customHeight="1" x14ac:dyDescent="0.25">
      <c r="A52" s="71">
        <v>51</v>
      </c>
      <c r="B52" s="71"/>
      <c r="C52" s="71"/>
      <c r="D52" s="12" t="s">
        <v>11</v>
      </c>
      <c r="E52" s="33">
        <v>4470</v>
      </c>
      <c r="F52" s="33">
        <v>4470</v>
      </c>
      <c r="G52" s="33"/>
      <c r="H52" s="33"/>
      <c r="I52" s="33"/>
    </row>
    <row r="53" spans="1:9" x14ac:dyDescent="0.25">
      <c r="A53" s="71">
        <v>52</v>
      </c>
      <c r="B53" s="71"/>
      <c r="C53" s="71"/>
      <c r="D53" s="12" t="s">
        <v>15</v>
      </c>
      <c r="E53" s="33">
        <v>462</v>
      </c>
      <c r="F53" s="33">
        <v>462</v>
      </c>
      <c r="G53" s="33"/>
      <c r="H53" s="33"/>
      <c r="I53" s="33"/>
    </row>
    <row r="54" spans="1:9" ht="26.25" customHeight="1" x14ac:dyDescent="0.25">
      <c r="A54" s="71">
        <v>53</v>
      </c>
      <c r="B54" s="71"/>
      <c r="C54" s="71">
        <v>14</v>
      </c>
      <c r="D54" s="12" t="s">
        <v>408</v>
      </c>
      <c r="E54" s="33">
        <v>4866</v>
      </c>
      <c r="F54" s="33">
        <v>4866</v>
      </c>
      <c r="G54" s="33"/>
      <c r="H54" s="33"/>
      <c r="I54" s="33"/>
    </row>
    <row r="55" spans="1:9" x14ac:dyDescent="0.25">
      <c r="A55" s="71">
        <v>54</v>
      </c>
      <c r="B55" s="71"/>
      <c r="C55" s="71">
        <v>15</v>
      </c>
      <c r="D55" s="12" t="s">
        <v>409</v>
      </c>
      <c r="E55" s="33">
        <v>2960</v>
      </c>
      <c r="F55" s="33">
        <v>2960</v>
      </c>
      <c r="G55" s="33"/>
      <c r="H55" s="33"/>
      <c r="I55" s="33"/>
    </row>
    <row r="56" spans="1:9" x14ac:dyDescent="0.25">
      <c r="A56" s="71">
        <v>55</v>
      </c>
      <c r="B56" s="71"/>
      <c r="C56" s="71">
        <v>16</v>
      </c>
      <c r="D56" s="12" t="s">
        <v>407</v>
      </c>
      <c r="E56" s="33">
        <f>SUM(E57:E59)</f>
        <v>4800</v>
      </c>
      <c r="F56" s="33">
        <f>SUM(F57:F59)</f>
        <v>4800</v>
      </c>
      <c r="G56" s="33"/>
      <c r="H56" s="33"/>
      <c r="I56" s="33"/>
    </row>
    <row r="57" spans="1:9" x14ac:dyDescent="0.25">
      <c r="A57" s="71">
        <v>56</v>
      </c>
      <c r="B57" s="71"/>
      <c r="C57" s="71"/>
      <c r="D57" s="12" t="s">
        <v>11</v>
      </c>
      <c r="E57" s="33">
        <v>862</v>
      </c>
      <c r="F57" s="33">
        <v>862</v>
      </c>
      <c r="G57" s="33"/>
      <c r="H57" s="33"/>
      <c r="I57" s="33"/>
    </row>
    <row r="58" spans="1:9" x14ac:dyDescent="0.25">
      <c r="A58" s="71">
        <v>57</v>
      </c>
      <c r="B58" s="71"/>
      <c r="C58" s="71"/>
      <c r="D58" s="12" t="s">
        <v>15</v>
      </c>
      <c r="E58" s="33">
        <v>168</v>
      </c>
      <c r="F58" s="33">
        <v>168</v>
      </c>
      <c r="G58" s="33"/>
      <c r="H58" s="33"/>
      <c r="I58" s="33"/>
    </row>
    <row r="59" spans="1:9" x14ac:dyDescent="0.25">
      <c r="A59" s="71">
        <v>58</v>
      </c>
      <c r="B59" s="71"/>
      <c r="C59" s="71"/>
      <c r="D59" s="12" t="s">
        <v>95</v>
      </c>
      <c r="E59" s="33">
        <v>3770</v>
      </c>
      <c r="F59" s="33">
        <v>3770</v>
      </c>
      <c r="G59" s="33"/>
      <c r="H59" s="33"/>
      <c r="I59" s="33"/>
    </row>
    <row r="60" spans="1:9" ht="15.75" customHeight="1" x14ac:dyDescent="0.25">
      <c r="A60" s="71">
        <v>59</v>
      </c>
      <c r="B60" s="71"/>
      <c r="C60" s="71"/>
      <c r="D60" s="12" t="s">
        <v>151</v>
      </c>
      <c r="E60" s="33">
        <f>SUM(E61:E65)</f>
        <v>127691</v>
      </c>
      <c r="F60" s="33">
        <f>SUM(F61:F65)</f>
        <v>125532</v>
      </c>
      <c r="G60" s="33">
        <f t="shared" ref="G60:H60" si="3">SUM(G61:G65)</f>
        <v>0</v>
      </c>
      <c r="H60" s="33">
        <f t="shared" si="3"/>
        <v>2159</v>
      </c>
      <c r="I60" s="33">
        <f>SUM(I13:I55)</f>
        <v>10</v>
      </c>
    </row>
    <row r="61" spans="1:9" ht="15.75" customHeight="1" x14ac:dyDescent="0.25">
      <c r="A61" s="71">
        <v>60</v>
      </c>
      <c r="B61" s="71"/>
      <c r="C61" s="71"/>
      <c r="D61" s="12" t="s">
        <v>11</v>
      </c>
      <c r="E61" s="33">
        <v>28317</v>
      </c>
      <c r="F61" s="33">
        <v>28317</v>
      </c>
      <c r="G61" s="33"/>
      <c r="H61" s="33"/>
      <c r="I61" s="33"/>
    </row>
    <row r="62" spans="1:9" ht="15.75" customHeight="1" x14ac:dyDescent="0.25">
      <c r="A62" s="71">
        <v>61</v>
      </c>
      <c r="B62" s="71"/>
      <c r="C62" s="71"/>
      <c r="D62" s="12" t="s">
        <v>15</v>
      </c>
      <c r="E62" s="33">
        <v>5397</v>
      </c>
      <c r="F62" s="33">
        <v>5397</v>
      </c>
      <c r="G62" s="33"/>
      <c r="H62" s="33"/>
      <c r="I62" s="33"/>
    </row>
    <row r="63" spans="1:9" ht="17.25" customHeight="1" x14ac:dyDescent="0.25">
      <c r="A63" s="71">
        <v>62</v>
      </c>
      <c r="B63" s="71"/>
      <c r="C63" s="71"/>
      <c r="D63" s="12" t="s">
        <v>95</v>
      </c>
      <c r="E63" s="33">
        <v>31302</v>
      </c>
      <c r="F63" s="33">
        <v>31302</v>
      </c>
      <c r="G63" s="33"/>
      <c r="H63" s="33"/>
      <c r="I63" s="33"/>
    </row>
    <row r="64" spans="1:9" ht="17.25" customHeight="1" x14ac:dyDescent="0.25">
      <c r="A64" s="71">
        <v>63</v>
      </c>
      <c r="B64" s="71"/>
      <c r="C64" s="71"/>
      <c r="D64" s="12" t="s">
        <v>127</v>
      </c>
      <c r="E64" s="33">
        <v>4866</v>
      </c>
      <c r="F64" s="33">
        <v>4866</v>
      </c>
      <c r="G64" s="33"/>
      <c r="H64" s="33"/>
      <c r="I64" s="33"/>
    </row>
    <row r="65" spans="1:9" ht="15.75" customHeight="1" x14ac:dyDescent="0.25">
      <c r="A65" s="71">
        <v>64</v>
      </c>
      <c r="B65" s="71"/>
      <c r="C65" s="71"/>
      <c r="D65" s="12" t="s">
        <v>129</v>
      </c>
      <c r="E65" s="33">
        <v>57809</v>
      </c>
      <c r="F65" s="33">
        <v>55650</v>
      </c>
      <c r="G65" s="33"/>
      <c r="H65" s="33">
        <v>2159</v>
      </c>
      <c r="I65" s="33"/>
    </row>
    <row r="66" spans="1:9" x14ac:dyDescent="0.25">
      <c r="A66" s="71">
        <v>66</v>
      </c>
      <c r="B66" s="71">
        <v>3</v>
      </c>
      <c r="C66" s="71"/>
      <c r="D66" s="12" t="s">
        <v>84</v>
      </c>
      <c r="E66" s="33">
        <f>SUM(E67:E69)</f>
        <v>151182</v>
      </c>
      <c r="F66" s="33">
        <f>SUM(F67:F69)</f>
        <v>151182</v>
      </c>
      <c r="G66" s="33">
        <f t="shared" ref="G66:H66" si="4">SUM(G67:G69)</f>
        <v>0</v>
      </c>
      <c r="H66" s="33">
        <f t="shared" si="4"/>
        <v>0</v>
      </c>
      <c r="I66" s="59"/>
    </row>
    <row r="67" spans="1:9" x14ac:dyDescent="0.25">
      <c r="A67" s="71">
        <v>67</v>
      </c>
      <c r="B67" s="71"/>
      <c r="C67" s="71">
        <v>1</v>
      </c>
      <c r="D67" s="32" t="s">
        <v>76</v>
      </c>
      <c r="E67" s="33">
        <v>89595</v>
      </c>
      <c r="F67" s="33">
        <v>89595</v>
      </c>
      <c r="G67" s="33"/>
      <c r="H67" s="33"/>
      <c r="I67" s="59"/>
    </row>
    <row r="68" spans="1:9" x14ac:dyDescent="0.25">
      <c r="A68" s="71">
        <v>68</v>
      </c>
      <c r="B68" s="71"/>
      <c r="C68" s="71">
        <v>2</v>
      </c>
      <c r="D68" s="12" t="s">
        <v>75</v>
      </c>
      <c r="E68" s="33">
        <v>60587</v>
      </c>
      <c r="F68" s="33">
        <v>60587</v>
      </c>
      <c r="G68" s="33"/>
      <c r="H68" s="33"/>
      <c r="I68" s="59"/>
    </row>
    <row r="69" spans="1:9" x14ac:dyDescent="0.25">
      <c r="A69" s="71">
        <v>69</v>
      </c>
      <c r="B69" s="71"/>
      <c r="C69" s="71">
        <v>3</v>
      </c>
      <c r="D69" s="12" t="s">
        <v>81</v>
      </c>
      <c r="E69" s="33">
        <v>1000</v>
      </c>
      <c r="F69" s="33">
        <v>1000</v>
      </c>
      <c r="G69" s="33"/>
      <c r="H69" s="33"/>
      <c r="I69" s="59"/>
    </row>
    <row r="70" spans="1:9" x14ac:dyDescent="0.25">
      <c r="A70" s="71">
        <v>70</v>
      </c>
      <c r="B70" s="71">
        <v>4</v>
      </c>
      <c r="C70" s="71"/>
      <c r="D70" s="12" t="s">
        <v>82</v>
      </c>
      <c r="E70" s="33">
        <v>33125</v>
      </c>
      <c r="F70" s="33">
        <v>33125</v>
      </c>
      <c r="G70" s="33"/>
      <c r="H70" s="33"/>
      <c r="I70" s="59"/>
    </row>
    <row r="71" spans="1:9" x14ac:dyDescent="0.25">
      <c r="A71" s="71">
        <v>71</v>
      </c>
      <c r="B71" s="71"/>
      <c r="C71" s="71"/>
      <c r="D71" s="12" t="s">
        <v>152</v>
      </c>
      <c r="E71" s="33">
        <f>SUM(E7+E12)</f>
        <v>182462</v>
      </c>
      <c r="F71" s="33">
        <f>SUM(F7+F12)</f>
        <v>125532</v>
      </c>
      <c r="G71" s="33">
        <f>SUM(G7+G12)</f>
        <v>54771</v>
      </c>
      <c r="H71" s="33">
        <f>SUM(H7+H12)</f>
        <v>2159</v>
      </c>
      <c r="I71" s="33"/>
    </row>
    <row r="72" spans="1:9" x14ac:dyDescent="0.25">
      <c r="A72" s="71">
        <v>72</v>
      </c>
      <c r="B72" s="71"/>
      <c r="C72" s="71"/>
      <c r="D72" s="12" t="s">
        <v>11</v>
      </c>
      <c r="E72" s="33">
        <v>69400</v>
      </c>
      <c r="F72" s="33">
        <v>28317</v>
      </c>
      <c r="G72" s="66">
        <v>41083</v>
      </c>
      <c r="H72" s="33"/>
      <c r="I72" s="33"/>
    </row>
    <row r="73" spans="1:9" x14ac:dyDescent="0.25">
      <c r="A73" s="71">
        <v>73</v>
      </c>
      <c r="B73" s="71"/>
      <c r="C73" s="71"/>
      <c r="D73" s="12" t="s">
        <v>15</v>
      </c>
      <c r="E73" s="33">
        <v>13556</v>
      </c>
      <c r="F73" s="33">
        <v>5397</v>
      </c>
      <c r="G73" s="66">
        <v>8159</v>
      </c>
      <c r="H73" s="33"/>
      <c r="I73" s="33"/>
    </row>
    <row r="74" spans="1:9" x14ac:dyDescent="0.25">
      <c r="A74" s="71">
        <v>74</v>
      </c>
      <c r="B74" s="71"/>
      <c r="C74" s="71"/>
      <c r="D74" s="12" t="s">
        <v>95</v>
      </c>
      <c r="E74" s="33">
        <v>36831</v>
      </c>
      <c r="F74" s="33">
        <v>31302</v>
      </c>
      <c r="G74" s="66">
        <v>5529</v>
      </c>
      <c r="H74" s="33"/>
      <c r="I74" s="33"/>
    </row>
    <row r="75" spans="1:9" x14ac:dyDescent="0.25">
      <c r="A75" s="71">
        <v>75</v>
      </c>
      <c r="B75" s="71"/>
      <c r="C75" s="71"/>
      <c r="D75" s="12" t="s">
        <v>127</v>
      </c>
      <c r="E75" s="33">
        <v>4866</v>
      </c>
      <c r="F75" s="33">
        <v>4866</v>
      </c>
      <c r="G75" s="66"/>
      <c r="H75" s="33"/>
      <c r="I75" s="33"/>
    </row>
    <row r="76" spans="1:9" x14ac:dyDescent="0.25">
      <c r="A76" s="71">
        <v>76</v>
      </c>
      <c r="B76" s="71"/>
      <c r="C76" s="71"/>
      <c r="D76" s="12" t="s">
        <v>129</v>
      </c>
      <c r="E76" s="33">
        <v>57809</v>
      </c>
      <c r="F76" s="33">
        <v>55650</v>
      </c>
      <c r="G76" s="33"/>
      <c r="H76" s="33">
        <v>2159</v>
      </c>
      <c r="I76" s="33"/>
    </row>
    <row r="77" spans="1:9" x14ac:dyDescent="0.25">
      <c r="A77" s="71">
        <v>77</v>
      </c>
      <c r="B77" s="71"/>
      <c r="C77" s="71"/>
      <c r="D77" s="32" t="s">
        <v>76</v>
      </c>
      <c r="E77" s="33">
        <v>89595</v>
      </c>
      <c r="F77" s="33">
        <v>89595</v>
      </c>
      <c r="G77" s="33"/>
      <c r="H77" s="33"/>
      <c r="I77" s="33"/>
    </row>
    <row r="78" spans="1:9" x14ac:dyDescent="0.25">
      <c r="A78" s="71">
        <v>78</v>
      </c>
      <c r="B78" s="71"/>
      <c r="C78" s="71"/>
      <c r="D78" s="12" t="s">
        <v>75</v>
      </c>
      <c r="E78" s="33">
        <v>60587</v>
      </c>
      <c r="F78" s="33">
        <v>60587</v>
      </c>
      <c r="G78" s="33"/>
      <c r="H78" s="33"/>
      <c r="I78" s="33"/>
    </row>
    <row r="79" spans="1:9" x14ac:dyDescent="0.25">
      <c r="A79" s="71">
        <v>79</v>
      </c>
      <c r="B79" s="71"/>
      <c r="C79" s="71"/>
      <c r="D79" s="12" t="s">
        <v>81</v>
      </c>
      <c r="E79" s="33">
        <v>1000</v>
      </c>
      <c r="F79" s="33">
        <v>1000</v>
      </c>
      <c r="G79" s="33"/>
      <c r="H79" s="33"/>
      <c r="I79" s="33"/>
    </row>
    <row r="80" spans="1:9" x14ac:dyDescent="0.25">
      <c r="A80" s="71">
        <v>80</v>
      </c>
      <c r="B80" s="71"/>
      <c r="C80" s="71"/>
      <c r="D80" s="12" t="s">
        <v>16</v>
      </c>
      <c r="E80" s="33">
        <v>33125</v>
      </c>
      <c r="F80" s="33">
        <v>33125</v>
      </c>
      <c r="G80" s="33"/>
      <c r="H80" s="33"/>
      <c r="I80" s="33"/>
    </row>
    <row r="81" spans="1:9" ht="16.5" customHeight="1" x14ac:dyDescent="0.25">
      <c r="A81" s="71">
        <v>81</v>
      </c>
      <c r="B81" s="71">
        <v>5</v>
      </c>
      <c r="C81" s="71"/>
      <c r="D81" s="12" t="s">
        <v>154</v>
      </c>
      <c r="E81" s="33">
        <v>58723</v>
      </c>
      <c r="F81" s="33">
        <v>3952</v>
      </c>
      <c r="G81" s="33">
        <v>54771</v>
      </c>
      <c r="H81" s="33"/>
      <c r="I81" s="33"/>
    </row>
    <row r="82" spans="1:9" x14ac:dyDescent="0.25">
      <c r="A82" s="71">
        <v>82</v>
      </c>
      <c r="B82" s="71"/>
      <c r="C82" s="71"/>
      <c r="D82" s="12" t="s">
        <v>156</v>
      </c>
      <c r="E82" s="33">
        <f>SUM(E7+E12+E66+E70+E81)</f>
        <v>425492</v>
      </c>
      <c r="F82" s="33">
        <f>SUM(F7+F12+F66+F70+F81)</f>
        <v>313791</v>
      </c>
      <c r="G82" s="33">
        <f>SUM(G7+G12+G66+G70+G81)</f>
        <v>109542</v>
      </c>
      <c r="H82" s="33">
        <f>SUM(H7+H12+H66+H70+H81)</f>
        <v>2159</v>
      </c>
      <c r="I82" s="33">
        <v>21</v>
      </c>
    </row>
    <row r="83" spans="1:9" x14ac:dyDescent="0.25">
      <c r="A83" s="123"/>
    </row>
    <row r="84" spans="1:9" x14ac:dyDescent="0.25">
      <c r="A84" s="123"/>
    </row>
  </sheetData>
  <mergeCells count="3">
    <mergeCell ref="A1:I1"/>
    <mergeCell ref="A2:I2"/>
    <mergeCell ref="A3:I3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4"/>
  <sheetViews>
    <sheetView workbookViewId="0">
      <selection activeCell="O71" sqref="O71"/>
    </sheetView>
  </sheetViews>
  <sheetFormatPr defaultRowHeight="15" x14ac:dyDescent="0.25"/>
  <cols>
    <col min="1" max="1" width="3.42578125" style="13" customWidth="1"/>
    <col min="2" max="2" width="2.7109375" style="13" customWidth="1"/>
    <col min="3" max="3" width="2.85546875" style="13" customWidth="1"/>
    <col min="4" max="4" width="32" style="13" customWidth="1"/>
    <col min="5" max="5" width="10.42578125" style="13" customWidth="1"/>
    <col min="6" max="6" width="9.140625" style="13" customWidth="1"/>
    <col min="7" max="7" width="10.140625" style="13" customWidth="1"/>
    <col min="8" max="8" width="9.85546875" style="13" customWidth="1"/>
    <col min="9" max="9" width="9.28515625" style="13" customWidth="1"/>
    <col min="10" max="10" width="2.85546875" style="13" customWidth="1"/>
    <col min="11" max="16384" width="9.140625" style="13"/>
  </cols>
  <sheetData>
    <row r="1" spans="1:10" x14ac:dyDescent="0.25">
      <c r="A1" s="284" t="s">
        <v>342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0" x14ac:dyDescent="0.25">
      <c r="A2" s="284" t="s">
        <v>397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5">
      <c r="A3" s="284" t="s">
        <v>398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0" x14ac:dyDescent="0.25">
      <c r="A4" s="1"/>
      <c r="B4" s="1"/>
      <c r="C4" s="1"/>
      <c r="D4" s="1"/>
      <c r="E4" s="1"/>
      <c r="F4" s="1"/>
      <c r="G4" s="1"/>
      <c r="H4" s="1"/>
      <c r="I4" s="84" t="s">
        <v>146</v>
      </c>
      <c r="J4" s="72"/>
    </row>
    <row r="5" spans="1:10" ht="48" customHeight="1" x14ac:dyDescent="0.25">
      <c r="A5" s="68" t="s">
        <v>71</v>
      </c>
      <c r="B5" s="67" t="s">
        <v>20</v>
      </c>
      <c r="C5" s="63" t="s">
        <v>60</v>
      </c>
      <c r="D5" s="31" t="s">
        <v>1</v>
      </c>
      <c r="E5" s="31" t="s">
        <v>324</v>
      </c>
      <c r="F5" s="31" t="s">
        <v>388</v>
      </c>
      <c r="G5" s="171" t="s">
        <v>325</v>
      </c>
      <c r="H5" s="171" t="s">
        <v>326</v>
      </c>
      <c r="I5" s="171" t="s">
        <v>327</v>
      </c>
      <c r="J5" s="67" t="s">
        <v>14</v>
      </c>
    </row>
    <row r="6" spans="1:10" ht="12" customHeight="1" x14ac:dyDescent="0.25">
      <c r="A6" s="30" t="s">
        <v>3</v>
      </c>
      <c r="B6" s="30" t="s">
        <v>4</v>
      </c>
      <c r="C6" s="30" t="s">
        <v>5</v>
      </c>
      <c r="D6" s="11" t="s">
        <v>6</v>
      </c>
      <c r="E6" s="71" t="s">
        <v>7</v>
      </c>
      <c r="F6" s="71" t="s">
        <v>8</v>
      </c>
      <c r="G6" s="71" t="s">
        <v>9</v>
      </c>
      <c r="H6" s="71" t="s">
        <v>10</v>
      </c>
      <c r="I6" s="71" t="s">
        <v>23</v>
      </c>
      <c r="J6" s="71" t="s">
        <v>52</v>
      </c>
    </row>
    <row r="7" spans="1:10" x14ac:dyDescent="0.25">
      <c r="A7" s="64">
        <v>1</v>
      </c>
      <c r="B7" s="30">
        <v>1</v>
      </c>
      <c r="C7" s="30"/>
      <c r="D7" s="12" t="s">
        <v>92</v>
      </c>
      <c r="E7" s="66">
        <f>SUM(E8:E11)</f>
        <v>54174</v>
      </c>
      <c r="F7" s="66">
        <f>SUM(F8:F11)</f>
        <v>54771</v>
      </c>
      <c r="G7" s="66">
        <v>0</v>
      </c>
      <c r="H7" s="66">
        <f>SUM(H8:H11)</f>
        <v>54771</v>
      </c>
      <c r="I7" s="66">
        <v>0</v>
      </c>
      <c r="J7" s="66">
        <v>11</v>
      </c>
    </row>
    <row r="8" spans="1:10" x14ac:dyDescent="0.25">
      <c r="A8" s="71">
        <v>2</v>
      </c>
      <c r="B8" s="30"/>
      <c r="C8" s="30"/>
      <c r="D8" s="12" t="s">
        <v>11</v>
      </c>
      <c r="E8" s="66">
        <v>40862</v>
      </c>
      <c r="F8" s="66">
        <v>41083</v>
      </c>
      <c r="G8" s="66"/>
      <c r="H8" s="66">
        <v>41083</v>
      </c>
      <c r="I8" s="66"/>
      <c r="J8" s="66"/>
    </row>
    <row r="9" spans="1:10" x14ac:dyDescent="0.25">
      <c r="A9" s="71">
        <v>3</v>
      </c>
      <c r="B9" s="30"/>
      <c r="C9" s="30"/>
      <c r="D9" s="12" t="s">
        <v>15</v>
      </c>
      <c r="E9" s="66">
        <v>8383</v>
      </c>
      <c r="F9" s="66">
        <v>8159</v>
      </c>
      <c r="G9" s="66"/>
      <c r="H9" s="66">
        <v>8159</v>
      </c>
      <c r="I9" s="66"/>
      <c r="J9" s="66"/>
    </row>
    <row r="10" spans="1:10" x14ac:dyDescent="0.25">
      <c r="A10" s="71">
        <v>4</v>
      </c>
      <c r="B10" s="30"/>
      <c r="C10" s="30"/>
      <c r="D10" s="12" t="s">
        <v>95</v>
      </c>
      <c r="E10" s="66">
        <v>4929</v>
      </c>
      <c r="F10" s="66">
        <v>5529</v>
      </c>
      <c r="G10" s="66"/>
      <c r="H10" s="66">
        <v>5529</v>
      </c>
      <c r="I10" s="66"/>
      <c r="J10" s="66"/>
    </row>
    <row r="11" spans="1:10" x14ac:dyDescent="0.25">
      <c r="A11" s="71">
        <v>5</v>
      </c>
      <c r="B11" s="30"/>
      <c r="C11" s="30"/>
      <c r="D11" s="32" t="s">
        <v>59</v>
      </c>
      <c r="E11" s="66">
        <v>0</v>
      </c>
      <c r="F11" s="66">
        <v>0</v>
      </c>
      <c r="G11" s="66"/>
      <c r="H11" s="66">
        <v>0</v>
      </c>
      <c r="I11" s="66"/>
      <c r="J11" s="66"/>
    </row>
    <row r="12" spans="1:10" x14ac:dyDescent="0.25">
      <c r="A12" s="71">
        <v>6</v>
      </c>
      <c r="B12" s="30">
        <v>2</v>
      </c>
      <c r="C12" s="30"/>
      <c r="D12" s="32" t="s">
        <v>72</v>
      </c>
      <c r="E12" s="66">
        <v>125169</v>
      </c>
      <c r="F12" s="66">
        <f>SUM(F18+F13+F22+F24+F26+F28+F30+F36+F40+F42+F44+F47+F51+F54+F55+F56)</f>
        <v>127691</v>
      </c>
      <c r="G12" s="66">
        <f>SUM(G18+G13+G22+G24+G26+G28+G30+G36+G40+G42+G44+G47+G51+G54+G55+G56)</f>
        <v>125532</v>
      </c>
      <c r="H12" s="66"/>
      <c r="I12" s="66">
        <v>2159</v>
      </c>
      <c r="J12" s="66">
        <f>SUM(J60)</f>
        <v>10</v>
      </c>
    </row>
    <row r="13" spans="1:10" ht="16.5" customHeight="1" x14ac:dyDescent="0.25">
      <c r="A13" s="71">
        <v>7</v>
      </c>
      <c r="B13" s="30"/>
      <c r="C13" s="30">
        <v>1</v>
      </c>
      <c r="D13" s="12" t="s">
        <v>125</v>
      </c>
      <c r="E13" s="66">
        <f>SUM(E14:E17)</f>
        <v>8026</v>
      </c>
      <c r="F13" s="66">
        <f>SUM(F14:F17)</f>
        <v>7881</v>
      </c>
      <c r="G13" s="66">
        <f>SUM(G14:G17)</f>
        <v>7881</v>
      </c>
      <c r="H13" s="66"/>
      <c r="I13" s="66"/>
      <c r="J13" s="66">
        <v>0</v>
      </c>
    </row>
    <row r="14" spans="1:10" ht="16.5" customHeight="1" x14ac:dyDescent="0.25">
      <c r="A14" s="71">
        <v>8</v>
      </c>
      <c r="B14" s="30"/>
      <c r="C14" s="30"/>
      <c r="D14" s="12" t="s">
        <v>11</v>
      </c>
      <c r="E14" s="66">
        <v>4678</v>
      </c>
      <c r="F14" s="66">
        <v>4678</v>
      </c>
      <c r="G14" s="66">
        <v>4678</v>
      </c>
      <c r="H14" s="66"/>
      <c r="I14" s="66"/>
      <c r="J14" s="66"/>
    </row>
    <row r="15" spans="1:10" ht="16.5" customHeight="1" x14ac:dyDescent="0.25">
      <c r="A15" s="71">
        <v>9</v>
      </c>
      <c r="B15" s="30"/>
      <c r="C15" s="30"/>
      <c r="D15" s="12" t="s">
        <v>15</v>
      </c>
      <c r="E15" s="66">
        <v>944</v>
      </c>
      <c r="F15" s="66">
        <v>944</v>
      </c>
      <c r="G15" s="66">
        <v>944</v>
      </c>
      <c r="H15" s="66"/>
      <c r="I15" s="66"/>
      <c r="J15" s="66"/>
    </row>
    <row r="16" spans="1:10" ht="17.25" customHeight="1" x14ac:dyDescent="0.25">
      <c r="A16" s="71">
        <v>10</v>
      </c>
      <c r="B16" s="30"/>
      <c r="C16" s="30"/>
      <c r="D16" s="12" t="s">
        <v>95</v>
      </c>
      <c r="E16" s="66">
        <v>1516</v>
      </c>
      <c r="F16" s="66">
        <v>1516</v>
      </c>
      <c r="G16" s="66">
        <v>1516</v>
      </c>
      <c r="H16" s="66"/>
      <c r="I16" s="66"/>
      <c r="J16" s="66"/>
    </row>
    <row r="17" spans="1:10" ht="17.25" customHeight="1" x14ac:dyDescent="0.25">
      <c r="A17" s="71">
        <v>11</v>
      </c>
      <c r="B17" s="30"/>
      <c r="C17" s="30"/>
      <c r="D17" s="12" t="s">
        <v>157</v>
      </c>
      <c r="E17" s="66">
        <v>888</v>
      </c>
      <c r="F17" s="66">
        <v>743</v>
      </c>
      <c r="G17" s="66">
        <v>743</v>
      </c>
      <c r="H17" s="66"/>
      <c r="I17" s="66"/>
      <c r="J17" s="66"/>
    </row>
    <row r="18" spans="1:10" ht="24" customHeight="1" x14ac:dyDescent="0.25">
      <c r="A18" s="71">
        <v>12</v>
      </c>
      <c r="B18" s="30"/>
      <c r="C18" s="30">
        <v>2</v>
      </c>
      <c r="D18" s="12" t="s">
        <v>155</v>
      </c>
      <c r="E18" s="66">
        <f>SUM(E19:E21)</f>
        <v>6513</v>
      </c>
      <c r="F18" s="66">
        <f>SUM(F19:F21)</f>
        <v>7346</v>
      </c>
      <c r="G18" s="66">
        <f>SUM(G19:G21)</f>
        <v>7346</v>
      </c>
      <c r="H18" s="66"/>
      <c r="I18" s="66"/>
      <c r="J18" s="66">
        <v>1</v>
      </c>
    </row>
    <row r="19" spans="1:10" ht="15" customHeight="1" x14ac:dyDescent="0.25">
      <c r="A19" s="71">
        <v>13</v>
      </c>
      <c r="B19" s="71"/>
      <c r="C19" s="71"/>
      <c r="D19" s="12" t="s">
        <v>11</v>
      </c>
      <c r="E19" s="66">
        <v>2470</v>
      </c>
      <c r="F19" s="66">
        <v>3210</v>
      </c>
      <c r="G19" s="66">
        <v>3210</v>
      </c>
      <c r="H19" s="66"/>
      <c r="I19" s="66"/>
      <c r="J19" s="66"/>
    </row>
    <row r="20" spans="1:10" ht="14.25" customHeight="1" x14ac:dyDescent="0.25">
      <c r="A20" s="71">
        <v>14</v>
      </c>
      <c r="B20" s="71"/>
      <c r="C20" s="71"/>
      <c r="D20" s="12" t="s">
        <v>15</v>
      </c>
      <c r="E20" s="66">
        <v>567</v>
      </c>
      <c r="F20" s="66">
        <v>661</v>
      </c>
      <c r="G20" s="66">
        <v>661</v>
      </c>
      <c r="H20" s="66"/>
      <c r="I20" s="66"/>
      <c r="J20" s="66"/>
    </row>
    <row r="21" spans="1:10" ht="12.75" customHeight="1" x14ac:dyDescent="0.25">
      <c r="A21" s="71">
        <v>15</v>
      </c>
      <c r="B21" s="30"/>
      <c r="C21" s="30"/>
      <c r="D21" s="12" t="s">
        <v>95</v>
      </c>
      <c r="E21" s="66">
        <v>3476</v>
      </c>
      <c r="F21" s="66">
        <v>3475</v>
      </c>
      <c r="G21" s="66">
        <v>3475</v>
      </c>
      <c r="H21" s="66"/>
      <c r="I21" s="66"/>
      <c r="J21" s="66"/>
    </row>
    <row r="22" spans="1:10" ht="15.75" customHeight="1" x14ac:dyDescent="0.25">
      <c r="A22" s="71">
        <v>16</v>
      </c>
      <c r="B22" s="30"/>
      <c r="C22" s="30">
        <v>3</v>
      </c>
      <c r="D22" s="12" t="s">
        <v>73</v>
      </c>
      <c r="E22" s="66">
        <v>700</v>
      </c>
      <c r="F22" s="66">
        <v>700</v>
      </c>
      <c r="G22" s="66">
        <v>700</v>
      </c>
      <c r="H22" s="66"/>
      <c r="I22" s="66"/>
      <c r="J22" s="66"/>
    </row>
    <row r="23" spans="1:10" ht="15.75" customHeight="1" x14ac:dyDescent="0.25">
      <c r="A23" s="71">
        <v>17</v>
      </c>
      <c r="B23" s="30"/>
      <c r="C23" s="30"/>
      <c r="D23" s="12" t="s">
        <v>95</v>
      </c>
      <c r="E23" s="66">
        <v>700</v>
      </c>
      <c r="F23" s="66">
        <v>700</v>
      </c>
      <c r="G23" s="66">
        <v>700</v>
      </c>
      <c r="H23" s="66"/>
      <c r="I23" s="66"/>
      <c r="J23" s="66"/>
    </row>
    <row r="24" spans="1:10" ht="18" customHeight="1" x14ac:dyDescent="0.25">
      <c r="A24" s="71">
        <v>18</v>
      </c>
      <c r="B24" s="30"/>
      <c r="C24" s="30">
        <v>4</v>
      </c>
      <c r="D24" s="12" t="s">
        <v>17</v>
      </c>
      <c r="E24" s="66">
        <v>440</v>
      </c>
      <c r="F24" s="66">
        <v>560</v>
      </c>
      <c r="G24" s="66">
        <v>560</v>
      </c>
      <c r="H24" s="66"/>
      <c r="I24" s="66"/>
      <c r="J24" s="66"/>
    </row>
    <row r="25" spans="1:10" ht="12.75" customHeight="1" x14ac:dyDescent="0.25">
      <c r="A25" s="71">
        <v>19</v>
      </c>
      <c r="B25" s="30"/>
      <c r="C25" s="30"/>
      <c r="D25" s="12" t="s">
        <v>95</v>
      </c>
      <c r="E25" s="66">
        <v>440</v>
      </c>
      <c r="F25" s="66">
        <v>560</v>
      </c>
      <c r="G25" s="66">
        <v>560</v>
      </c>
      <c r="H25" s="66"/>
      <c r="I25" s="66"/>
      <c r="J25" s="66"/>
    </row>
    <row r="26" spans="1:10" ht="16.5" customHeight="1" x14ac:dyDescent="0.25">
      <c r="A26" s="71">
        <v>20</v>
      </c>
      <c r="B26" s="30"/>
      <c r="C26" s="30">
        <v>5</v>
      </c>
      <c r="D26" s="12" t="s">
        <v>96</v>
      </c>
      <c r="E26" s="66">
        <v>762</v>
      </c>
      <c r="F26" s="66">
        <v>840</v>
      </c>
      <c r="G26" s="66">
        <v>840</v>
      </c>
      <c r="H26" s="66"/>
      <c r="I26" s="66"/>
      <c r="J26" s="66"/>
    </row>
    <row r="27" spans="1:10" ht="18" customHeight="1" x14ac:dyDescent="0.25">
      <c r="A27" s="71">
        <v>21</v>
      </c>
      <c r="B27" s="30"/>
      <c r="C27" s="30"/>
      <c r="D27" s="12" t="s">
        <v>95</v>
      </c>
      <c r="E27" s="66">
        <v>762</v>
      </c>
      <c r="F27" s="66">
        <v>840</v>
      </c>
      <c r="G27" s="66">
        <v>840</v>
      </c>
      <c r="H27" s="66"/>
      <c r="I27" s="66"/>
      <c r="J27" s="66"/>
    </row>
    <row r="28" spans="1:10" ht="18" customHeight="1" x14ac:dyDescent="0.25">
      <c r="A28" s="71">
        <v>22</v>
      </c>
      <c r="B28" s="30"/>
      <c r="C28" s="30">
        <v>6</v>
      </c>
      <c r="D28" s="12" t="s">
        <v>12</v>
      </c>
      <c r="E28" s="33">
        <v>3030</v>
      </c>
      <c r="F28" s="33">
        <v>3000</v>
      </c>
      <c r="G28" s="33">
        <v>3000</v>
      </c>
      <c r="H28" s="33"/>
      <c r="I28" s="33"/>
      <c r="J28" s="33"/>
    </row>
    <row r="29" spans="1:10" ht="13.5" customHeight="1" x14ac:dyDescent="0.25">
      <c r="A29" s="71">
        <v>23</v>
      </c>
      <c r="B29" s="30"/>
      <c r="C29" s="30"/>
      <c r="D29" s="12" t="s">
        <v>95</v>
      </c>
      <c r="E29" s="33">
        <v>3030</v>
      </c>
      <c r="F29" s="33">
        <v>3000</v>
      </c>
      <c r="G29" s="33">
        <v>3000</v>
      </c>
      <c r="H29" s="33"/>
      <c r="I29" s="33"/>
      <c r="J29" s="33"/>
    </row>
    <row r="30" spans="1:10" ht="17.25" customHeight="1" x14ac:dyDescent="0.25">
      <c r="A30" s="71">
        <v>24</v>
      </c>
      <c r="B30" s="30"/>
      <c r="C30" s="30">
        <v>7</v>
      </c>
      <c r="D30" s="12" t="s">
        <v>88</v>
      </c>
      <c r="E30" s="33">
        <f>SUM(E31:E35)</f>
        <v>13028</v>
      </c>
      <c r="F30" s="33">
        <f>SUM(F31:F35)</f>
        <v>14400</v>
      </c>
      <c r="G30" s="33">
        <f>SUM(G31:G35)</f>
        <v>12241</v>
      </c>
      <c r="H30" s="33"/>
      <c r="I30" s="33">
        <f t="shared" ref="I30" si="0">SUM(I31:I35)</f>
        <v>2159</v>
      </c>
      <c r="J30" s="33">
        <v>2</v>
      </c>
    </row>
    <row r="31" spans="1:10" ht="16.5" customHeight="1" x14ac:dyDescent="0.25">
      <c r="A31" s="71">
        <v>25</v>
      </c>
      <c r="B31" s="30"/>
      <c r="C31" s="30"/>
      <c r="D31" s="12" t="s">
        <v>11</v>
      </c>
      <c r="E31" s="33">
        <v>4471</v>
      </c>
      <c r="F31" s="33">
        <v>5098</v>
      </c>
      <c r="G31" s="33">
        <v>5098</v>
      </c>
      <c r="H31" s="33"/>
      <c r="I31" s="33"/>
      <c r="J31" s="33"/>
    </row>
    <row r="32" spans="1:10" ht="14.25" customHeight="1" x14ac:dyDescent="0.25">
      <c r="A32" s="71">
        <v>26</v>
      </c>
      <c r="B32" s="30"/>
      <c r="C32" s="30"/>
      <c r="D32" s="12" t="s">
        <v>15</v>
      </c>
      <c r="E32" s="33">
        <v>985</v>
      </c>
      <c r="F32" s="33">
        <v>1063</v>
      </c>
      <c r="G32" s="33">
        <v>1063</v>
      </c>
      <c r="H32" s="33"/>
      <c r="I32" s="33"/>
      <c r="J32" s="33"/>
    </row>
    <row r="33" spans="1:10" ht="12" customHeight="1" x14ac:dyDescent="0.25">
      <c r="A33" s="71">
        <v>27</v>
      </c>
      <c r="B33" s="30"/>
      <c r="C33" s="30"/>
      <c r="D33" s="12" t="s">
        <v>95</v>
      </c>
      <c r="E33" s="33">
        <v>6080</v>
      </c>
      <c r="F33" s="33">
        <v>6080</v>
      </c>
      <c r="G33" s="33">
        <v>6080</v>
      </c>
      <c r="H33" s="33"/>
      <c r="I33" s="33"/>
      <c r="J33" s="33"/>
    </row>
    <row r="34" spans="1:10" ht="13.5" customHeight="1" x14ac:dyDescent="0.25">
      <c r="A34" s="71">
        <v>28</v>
      </c>
      <c r="B34" s="30"/>
      <c r="C34" s="30"/>
      <c r="D34" s="12" t="s">
        <v>129</v>
      </c>
      <c r="E34" s="33">
        <v>1492</v>
      </c>
      <c r="F34" s="33">
        <v>2159</v>
      </c>
      <c r="G34" s="33">
        <v>0</v>
      </c>
      <c r="H34" s="33"/>
      <c r="I34" s="33">
        <v>2159</v>
      </c>
      <c r="J34" s="33"/>
    </row>
    <row r="35" spans="1:10" ht="12.75" customHeight="1" x14ac:dyDescent="0.25">
      <c r="A35" s="71">
        <v>29</v>
      </c>
      <c r="B35" s="71"/>
      <c r="C35" s="71"/>
      <c r="D35" s="12" t="s">
        <v>74</v>
      </c>
      <c r="E35" s="33"/>
      <c r="F35" s="33"/>
      <c r="G35" s="33"/>
      <c r="H35" s="33"/>
      <c r="I35" s="33"/>
      <c r="J35" s="33"/>
    </row>
    <row r="36" spans="1:10" ht="30" customHeight="1" x14ac:dyDescent="0.25">
      <c r="A36" s="71">
        <v>30</v>
      </c>
      <c r="B36" s="30"/>
      <c r="C36" s="30">
        <v>8</v>
      </c>
      <c r="D36" s="12" t="s">
        <v>77</v>
      </c>
      <c r="E36" s="33">
        <f>SUM(E37:E39)</f>
        <v>12335</v>
      </c>
      <c r="F36" s="33">
        <f>SUM(F37:F39)</f>
        <v>12044</v>
      </c>
      <c r="G36" s="33">
        <f>SUM(G37:G39)</f>
        <v>12044</v>
      </c>
      <c r="H36" s="33"/>
      <c r="I36" s="33"/>
      <c r="J36" s="33">
        <v>2</v>
      </c>
    </row>
    <row r="37" spans="1:10" ht="14.25" customHeight="1" x14ac:dyDescent="0.25">
      <c r="A37" s="71">
        <v>31</v>
      </c>
      <c r="B37" s="30"/>
      <c r="C37" s="30"/>
      <c r="D37" s="12" t="s">
        <v>11</v>
      </c>
      <c r="E37" s="33">
        <v>4657</v>
      </c>
      <c r="F37" s="33">
        <v>4882</v>
      </c>
      <c r="G37" s="33">
        <v>4882</v>
      </c>
      <c r="H37" s="33"/>
      <c r="I37" s="33"/>
      <c r="J37" s="33"/>
    </row>
    <row r="38" spans="1:10" ht="16.5" customHeight="1" x14ac:dyDescent="0.25">
      <c r="A38" s="71">
        <v>32</v>
      </c>
      <c r="B38" s="30"/>
      <c r="C38" s="30"/>
      <c r="D38" s="12" t="s">
        <v>15</v>
      </c>
      <c r="E38" s="33">
        <v>960</v>
      </c>
      <c r="F38" s="33">
        <v>987</v>
      </c>
      <c r="G38" s="33">
        <v>987</v>
      </c>
      <c r="H38" s="33"/>
      <c r="I38" s="33"/>
      <c r="J38" s="33"/>
    </row>
    <row r="39" spans="1:10" ht="15" customHeight="1" x14ac:dyDescent="0.25">
      <c r="A39" s="71">
        <v>33</v>
      </c>
      <c r="B39" s="30"/>
      <c r="C39" s="30"/>
      <c r="D39" s="12" t="s">
        <v>95</v>
      </c>
      <c r="E39" s="33">
        <v>6718</v>
      </c>
      <c r="F39" s="33">
        <v>6175</v>
      </c>
      <c r="G39" s="33">
        <v>6175</v>
      </c>
      <c r="H39" s="33"/>
      <c r="I39" s="33"/>
      <c r="J39" s="33"/>
    </row>
    <row r="40" spans="1:10" ht="16.5" customHeight="1" x14ac:dyDescent="0.25">
      <c r="A40" s="71">
        <v>34</v>
      </c>
      <c r="B40" s="30"/>
      <c r="C40" s="30">
        <v>9</v>
      </c>
      <c r="D40" s="73" t="s">
        <v>78</v>
      </c>
      <c r="E40" s="33">
        <v>570</v>
      </c>
      <c r="F40" s="33">
        <v>570</v>
      </c>
      <c r="G40" s="33">
        <v>570</v>
      </c>
      <c r="H40" s="33"/>
      <c r="I40" s="33"/>
      <c r="J40" s="33"/>
    </row>
    <row r="41" spans="1:10" ht="15" customHeight="1" x14ac:dyDescent="0.25">
      <c r="A41" s="71">
        <v>35</v>
      </c>
      <c r="B41" s="30"/>
      <c r="C41" s="30"/>
      <c r="D41" s="12" t="s">
        <v>95</v>
      </c>
      <c r="E41" s="33">
        <v>570</v>
      </c>
      <c r="F41" s="33">
        <v>570</v>
      </c>
      <c r="G41" s="33">
        <v>570</v>
      </c>
      <c r="H41" s="33"/>
      <c r="I41" s="33"/>
      <c r="J41" s="33"/>
    </row>
    <row r="42" spans="1:10" ht="18" customHeight="1" x14ac:dyDescent="0.25">
      <c r="A42" s="71">
        <v>36</v>
      </c>
      <c r="B42" s="30"/>
      <c r="C42" s="30">
        <v>10</v>
      </c>
      <c r="D42" s="73" t="s">
        <v>79</v>
      </c>
      <c r="E42" s="33">
        <v>465</v>
      </c>
      <c r="F42" s="33">
        <v>465</v>
      </c>
      <c r="G42" s="33">
        <v>465</v>
      </c>
      <c r="H42" s="33"/>
      <c r="I42" s="33"/>
      <c r="J42" s="33"/>
    </row>
    <row r="43" spans="1:10" ht="14.25" customHeight="1" x14ac:dyDescent="0.25">
      <c r="A43" s="71">
        <v>37</v>
      </c>
      <c r="B43" s="30"/>
      <c r="C43" s="30"/>
      <c r="D43" s="12" t="s">
        <v>95</v>
      </c>
      <c r="E43" s="33">
        <v>465</v>
      </c>
      <c r="F43" s="33">
        <v>465</v>
      </c>
      <c r="G43" s="33">
        <v>465</v>
      </c>
      <c r="H43" s="33"/>
      <c r="I43" s="33"/>
      <c r="J43" s="33"/>
    </row>
    <row r="44" spans="1:10" ht="18" customHeight="1" x14ac:dyDescent="0.25">
      <c r="A44" s="71">
        <v>38</v>
      </c>
      <c r="B44" s="30"/>
      <c r="C44" s="30">
        <v>11</v>
      </c>
      <c r="D44" s="73" t="s">
        <v>406</v>
      </c>
      <c r="E44" s="33">
        <v>57064</v>
      </c>
      <c r="F44" s="33">
        <v>54907</v>
      </c>
      <c r="G44" s="33">
        <v>54907</v>
      </c>
      <c r="H44" s="33"/>
      <c r="I44" s="33"/>
      <c r="J44" s="33"/>
    </row>
    <row r="45" spans="1:10" ht="16.5" customHeight="1" x14ac:dyDescent="0.25">
      <c r="A45" s="71">
        <v>39</v>
      </c>
      <c r="B45" s="30"/>
      <c r="C45" s="30"/>
      <c r="D45" s="12" t="s">
        <v>83</v>
      </c>
      <c r="E45" s="33">
        <v>57064</v>
      </c>
      <c r="F45" s="33">
        <v>54907</v>
      </c>
      <c r="G45" s="33">
        <v>54907</v>
      </c>
      <c r="H45" s="33"/>
      <c r="I45" s="33"/>
      <c r="J45" s="33"/>
    </row>
    <row r="46" spans="1:10" ht="59.25" customHeight="1" x14ac:dyDescent="0.25">
      <c r="A46" s="68" t="s">
        <v>71</v>
      </c>
      <c r="B46" s="67" t="s">
        <v>20</v>
      </c>
      <c r="C46" s="63" t="s">
        <v>60</v>
      </c>
      <c r="D46" s="28" t="s">
        <v>1</v>
      </c>
      <c r="E46" s="31" t="s">
        <v>324</v>
      </c>
      <c r="F46" s="31" t="s">
        <v>388</v>
      </c>
      <c r="G46" s="171" t="s">
        <v>325</v>
      </c>
      <c r="H46" s="171" t="s">
        <v>326</v>
      </c>
      <c r="I46" s="171" t="s">
        <v>327</v>
      </c>
      <c r="J46" s="67" t="s">
        <v>14</v>
      </c>
    </row>
    <row r="47" spans="1:10" ht="16.5" customHeight="1" x14ac:dyDescent="0.25">
      <c r="A47" s="71">
        <v>40</v>
      </c>
      <c r="B47" s="38"/>
      <c r="C47" s="38">
        <v>12</v>
      </c>
      <c r="D47" s="32" t="s">
        <v>93</v>
      </c>
      <c r="E47" s="33">
        <f t="shared" ref="E47" si="1">SUM(E48:E50)</f>
        <v>6112</v>
      </c>
      <c r="F47" s="33">
        <f t="shared" ref="F47:G47" si="2">SUM(F48:F50)</f>
        <v>7420</v>
      </c>
      <c r="G47" s="33">
        <f t="shared" si="2"/>
        <v>7420</v>
      </c>
      <c r="H47" s="33"/>
      <c r="I47" s="33"/>
      <c r="J47" s="59">
        <v>1</v>
      </c>
    </row>
    <row r="48" spans="1:10" ht="16.5" customHeight="1" x14ac:dyDescent="0.25">
      <c r="A48" s="71">
        <v>41</v>
      </c>
      <c r="B48" s="38"/>
      <c r="C48" s="38"/>
      <c r="D48" s="32" t="s">
        <v>11</v>
      </c>
      <c r="E48" s="33">
        <v>4027</v>
      </c>
      <c r="F48" s="33">
        <v>5116</v>
      </c>
      <c r="G48" s="33">
        <v>5116</v>
      </c>
      <c r="H48" s="33"/>
      <c r="I48" s="33"/>
      <c r="J48" s="59"/>
    </row>
    <row r="49" spans="1:10" ht="16.5" customHeight="1" x14ac:dyDescent="0.25">
      <c r="A49" s="71">
        <v>42</v>
      </c>
      <c r="B49" s="38"/>
      <c r="C49" s="38"/>
      <c r="D49" s="32" t="s">
        <v>94</v>
      </c>
      <c r="E49" s="33">
        <v>904</v>
      </c>
      <c r="F49" s="33">
        <v>1113</v>
      </c>
      <c r="G49" s="33">
        <v>1113</v>
      </c>
      <c r="H49" s="33"/>
      <c r="I49" s="33"/>
      <c r="J49" s="59"/>
    </row>
    <row r="50" spans="1:10" ht="16.5" customHeight="1" x14ac:dyDescent="0.25">
      <c r="A50" s="71">
        <v>43</v>
      </c>
      <c r="B50" s="38"/>
      <c r="C50" s="38"/>
      <c r="D50" s="32" t="s">
        <v>95</v>
      </c>
      <c r="E50" s="33">
        <v>1181</v>
      </c>
      <c r="F50" s="33">
        <v>1191</v>
      </c>
      <c r="G50" s="33">
        <v>1191</v>
      </c>
      <c r="H50" s="33"/>
      <c r="I50" s="33"/>
      <c r="J50" s="59"/>
    </row>
    <row r="51" spans="1:10" ht="15.75" customHeight="1" x14ac:dyDescent="0.25">
      <c r="A51" s="71">
        <v>50</v>
      </c>
      <c r="B51" s="30"/>
      <c r="C51" s="30">
        <v>13</v>
      </c>
      <c r="D51" s="12" t="s">
        <v>13</v>
      </c>
      <c r="E51" s="33">
        <f t="shared" ref="E51" si="3">SUM(E52:E53)</f>
        <v>4752</v>
      </c>
      <c r="F51" s="33">
        <f t="shared" ref="F51:G51" si="4">SUM(F52:F53)</f>
        <v>4932</v>
      </c>
      <c r="G51" s="33">
        <f t="shared" si="4"/>
        <v>4932</v>
      </c>
      <c r="H51" s="33"/>
      <c r="I51" s="33"/>
      <c r="J51" s="33">
        <v>4</v>
      </c>
    </row>
    <row r="52" spans="1:10" ht="18" customHeight="1" x14ac:dyDescent="0.25">
      <c r="A52" s="71">
        <v>51</v>
      </c>
      <c r="B52" s="30"/>
      <c r="C52" s="30"/>
      <c r="D52" s="12" t="s">
        <v>11</v>
      </c>
      <c r="E52" s="33">
        <v>4320</v>
      </c>
      <c r="F52" s="33">
        <v>4470</v>
      </c>
      <c r="G52" s="33">
        <v>4470</v>
      </c>
      <c r="H52" s="33"/>
      <c r="I52" s="33"/>
      <c r="J52" s="33"/>
    </row>
    <row r="53" spans="1:10" x14ac:dyDescent="0.25">
      <c r="A53" s="71">
        <v>52</v>
      </c>
      <c r="B53" s="30"/>
      <c r="C53" s="30"/>
      <c r="D53" s="12" t="s">
        <v>15</v>
      </c>
      <c r="E53" s="33">
        <v>432</v>
      </c>
      <c r="F53" s="33">
        <v>462</v>
      </c>
      <c r="G53" s="33">
        <v>462</v>
      </c>
      <c r="H53" s="33"/>
      <c r="I53" s="33"/>
      <c r="J53" s="33"/>
    </row>
    <row r="54" spans="1:10" ht="26.25" customHeight="1" x14ac:dyDescent="0.25">
      <c r="A54" s="71">
        <v>53</v>
      </c>
      <c r="B54" s="30"/>
      <c r="C54" s="30">
        <v>14</v>
      </c>
      <c r="D54" s="12" t="s">
        <v>80</v>
      </c>
      <c r="E54" s="33">
        <v>2820</v>
      </c>
      <c r="F54" s="33">
        <v>4866</v>
      </c>
      <c r="G54" s="33">
        <v>4866</v>
      </c>
      <c r="H54" s="33"/>
      <c r="I54" s="33"/>
      <c r="J54" s="33"/>
    </row>
    <row r="55" spans="1:10" x14ac:dyDescent="0.25">
      <c r="A55" s="71">
        <v>57</v>
      </c>
      <c r="B55" s="30"/>
      <c r="C55" s="30">
        <v>15</v>
      </c>
      <c r="D55" s="12" t="s">
        <v>126</v>
      </c>
      <c r="E55" s="33">
        <v>3680</v>
      </c>
      <c r="F55" s="33">
        <v>2960</v>
      </c>
      <c r="G55" s="33">
        <v>2960</v>
      </c>
      <c r="H55" s="33"/>
      <c r="I55" s="33"/>
      <c r="J55" s="33"/>
    </row>
    <row r="56" spans="1:10" x14ac:dyDescent="0.25">
      <c r="A56" s="71"/>
      <c r="B56" s="71"/>
      <c r="C56" s="71">
        <v>16</v>
      </c>
      <c r="D56" s="12" t="s">
        <v>328</v>
      </c>
      <c r="E56" s="33">
        <f>SUM(E57:E59)</f>
        <v>4820</v>
      </c>
      <c r="F56" s="33">
        <f>SUM(F57:F59)</f>
        <v>4800</v>
      </c>
      <c r="G56" s="33">
        <f>SUM(G57:G59)</f>
        <v>4800</v>
      </c>
      <c r="H56" s="33"/>
      <c r="I56" s="33"/>
      <c r="J56" s="33"/>
    </row>
    <row r="57" spans="1:10" x14ac:dyDescent="0.25">
      <c r="A57" s="71"/>
      <c r="B57" s="71"/>
      <c r="C57" s="71"/>
      <c r="D57" s="12" t="s">
        <v>11</v>
      </c>
      <c r="E57" s="33">
        <v>3543</v>
      </c>
      <c r="F57" s="33">
        <v>862</v>
      </c>
      <c r="G57" s="33">
        <v>862</v>
      </c>
      <c r="H57" s="33"/>
      <c r="I57" s="33"/>
      <c r="J57" s="33"/>
    </row>
    <row r="58" spans="1:10" x14ac:dyDescent="0.25">
      <c r="A58" s="71"/>
      <c r="B58" s="71"/>
      <c r="C58" s="71"/>
      <c r="D58" s="12" t="s">
        <v>15</v>
      </c>
      <c r="E58" s="33">
        <v>957</v>
      </c>
      <c r="F58" s="33">
        <v>168</v>
      </c>
      <c r="G58" s="33">
        <v>168</v>
      </c>
      <c r="H58" s="33"/>
      <c r="I58" s="33"/>
      <c r="J58" s="33"/>
    </row>
    <row r="59" spans="1:10" x14ac:dyDescent="0.25">
      <c r="A59" s="71"/>
      <c r="B59" s="71"/>
      <c r="C59" s="71"/>
      <c r="D59" s="12" t="s">
        <v>95</v>
      </c>
      <c r="E59" s="33">
        <v>320</v>
      </c>
      <c r="F59" s="33">
        <v>3770</v>
      </c>
      <c r="G59" s="33">
        <v>3770</v>
      </c>
      <c r="H59" s="33"/>
      <c r="I59" s="33"/>
      <c r="J59" s="33"/>
    </row>
    <row r="60" spans="1:10" ht="15.75" customHeight="1" x14ac:dyDescent="0.25">
      <c r="A60" s="71">
        <v>59</v>
      </c>
      <c r="B60" s="30"/>
      <c r="C60" s="30"/>
      <c r="D60" s="12" t="s">
        <v>151</v>
      </c>
      <c r="E60" s="33">
        <f>SUM(E61:E65)</f>
        <v>125169</v>
      </c>
      <c r="F60" s="33">
        <f>SUM(F61:F65)</f>
        <v>127691</v>
      </c>
      <c r="G60" s="33">
        <f>SUM(G61:G65)</f>
        <v>125532</v>
      </c>
      <c r="H60" s="33">
        <f t="shared" ref="H60:I60" si="5">SUM(H61:H65)</f>
        <v>0</v>
      </c>
      <c r="I60" s="33">
        <f t="shared" si="5"/>
        <v>2159</v>
      </c>
      <c r="J60" s="33">
        <f>SUM(J13:J55)</f>
        <v>10</v>
      </c>
    </row>
    <row r="61" spans="1:10" ht="15.75" customHeight="1" x14ac:dyDescent="0.25">
      <c r="A61" s="71">
        <v>60</v>
      </c>
      <c r="B61" s="30"/>
      <c r="C61" s="30"/>
      <c r="D61" s="12" t="s">
        <v>11</v>
      </c>
      <c r="E61" s="33">
        <v>28167</v>
      </c>
      <c r="F61" s="33">
        <v>28317</v>
      </c>
      <c r="G61" s="33">
        <v>28317</v>
      </c>
      <c r="H61" s="33"/>
      <c r="I61" s="33"/>
      <c r="J61" s="33"/>
    </row>
    <row r="62" spans="1:10" ht="15.75" customHeight="1" x14ac:dyDescent="0.25">
      <c r="A62" s="71">
        <v>61</v>
      </c>
      <c r="B62" s="30"/>
      <c r="C62" s="30"/>
      <c r="D62" s="12" t="s">
        <v>15</v>
      </c>
      <c r="E62" s="33">
        <v>5749</v>
      </c>
      <c r="F62" s="33">
        <v>5397</v>
      </c>
      <c r="G62" s="33">
        <v>5397</v>
      </c>
      <c r="H62" s="33"/>
      <c r="I62" s="33"/>
      <c r="J62" s="33"/>
    </row>
    <row r="63" spans="1:10" ht="17.25" customHeight="1" x14ac:dyDescent="0.25">
      <c r="A63" s="71">
        <v>62</v>
      </c>
      <c r="B63" s="30"/>
      <c r="C63" s="30"/>
      <c r="D63" s="12" t="s">
        <v>95</v>
      </c>
      <c r="E63" s="33">
        <v>26757</v>
      </c>
      <c r="F63" s="33">
        <v>31302</v>
      </c>
      <c r="G63" s="33">
        <v>31302</v>
      </c>
      <c r="H63" s="33"/>
      <c r="I63" s="33"/>
      <c r="J63" s="33"/>
    </row>
    <row r="64" spans="1:10" ht="17.25" customHeight="1" x14ac:dyDescent="0.25">
      <c r="A64" s="71">
        <v>63</v>
      </c>
      <c r="B64" s="71"/>
      <c r="C64" s="71"/>
      <c r="D64" s="12" t="s">
        <v>127</v>
      </c>
      <c r="E64" s="33">
        <v>4580</v>
      </c>
      <c r="F64" s="33">
        <v>4866</v>
      </c>
      <c r="G64" s="33">
        <v>4866</v>
      </c>
      <c r="H64" s="33"/>
      <c r="I64" s="33"/>
      <c r="J64" s="33"/>
    </row>
    <row r="65" spans="1:10" ht="15.75" customHeight="1" x14ac:dyDescent="0.25">
      <c r="A65" s="71">
        <v>64</v>
      </c>
      <c r="B65" s="30"/>
      <c r="C65" s="30"/>
      <c r="D65" s="12" t="s">
        <v>129</v>
      </c>
      <c r="E65" s="33">
        <v>59916</v>
      </c>
      <c r="F65" s="33">
        <v>57809</v>
      </c>
      <c r="G65" s="33">
        <v>55650</v>
      </c>
      <c r="H65" s="33"/>
      <c r="I65" s="33">
        <v>2159</v>
      </c>
      <c r="J65" s="33"/>
    </row>
    <row r="66" spans="1:10" x14ac:dyDescent="0.25">
      <c r="A66" s="71">
        <v>66</v>
      </c>
      <c r="B66" s="30">
        <v>3</v>
      </c>
      <c r="C66" s="30"/>
      <c r="D66" s="12" t="s">
        <v>84</v>
      </c>
      <c r="E66" s="33">
        <f>SUM(E67:E69)</f>
        <v>191419</v>
      </c>
      <c r="F66" s="33">
        <f>SUM(F67:F69)</f>
        <v>151182</v>
      </c>
      <c r="G66" s="33">
        <f>SUM(G67:G69)</f>
        <v>151182</v>
      </c>
      <c r="H66" s="33">
        <f t="shared" ref="H66:I66" si="6">SUM(H67:H69)</f>
        <v>0</v>
      </c>
      <c r="I66" s="33">
        <f t="shared" si="6"/>
        <v>0</v>
      </c>
      <c r="J66" s="59"/>
    </row>
    <row r="67" spans="1:10" x14ac:dyDescent="0.25">
      <c r="A67" s="71">
        <v>67</v>
      </c>
      <c r="B67" s="30"/>
      <c r="C67" s="30">
        <v>1</v>
      </c>
      <c r="D67" s="32" t="s">
        <v>76</v>
      </c>
      <c r="E67" s="33">
        <v>182938</v>
      </c>
      <c r="F67" s="33">
        <v>89595</v>
      </c>
      <c r="G67" s="33">
        <v>89595</v>
      </c>
      <c r="H67" s="33"/>
      <c r="I67" s="33"/>
      <c r="J67" s="59"/>
    </row>
    <row r="68" spans="1:10" x14ac:dyDescent="0.25">
      <c r="A68" s="71">
        <v>68</v>
      </c>
      <c r="B68" s="30"/>
      <c r="C68" s="30">
        <v>2</v>
      </c>
      <c r="D68" s="12" t="s">
        <v>75</v>
      </c>
      <c r="E68" s="33">
        <v>7481</v>
      </c>
      <c r="F68" s="33">
        <v>60587</v>
      </c>
      <c r="G68" s="33">
        <v>60587</v>
      </c>
      <c r="H68" s="33"/>
      <c r="I68" s="33"/>
      <c r="J68" s="59"/>
    </row>
    <row r="69" spans="1:10" x14ac:dyDescent="0.25">
      <c r="A69" s="71">
        <v>69</v>
      </c>
      <c r="B69" s="30"/>
      <c r="C69" s="30">
        <v>3</v>
      </c>
      <c r="D69" s="12" t="s">
        <v>81</v>
      </c>
      <c r="E69" s="33">
        <v>1000</v>
      </c>
      <c r="F69" s="33">
        <v>1000</v>
      </c>
      <c r="G69" s="33">
        <v>1000</v>
      </c>
      <c r="H69" s="33"/>
      <c r="I69" s="33"/>
      <c r="J69" s="59"/>
    </row>
    <row r="70" spans="1:10" x14ac:dyDescent="0.25">
      <c r="A70" s="71">
        <v>70</v>
      </c>
      <c r="B70" s="30">
        <v>4</v>
      </c>
      <c r="C70" s="30"/>
      <c r="D70" s="12" t="s">
        <v>82</v>
      </c>
      <c r="E70" s="33">
        <v>44975</v>
      </c>
      <c r="F70" s="33">
        <v>33125</v>
      </c>
      <c r="G70" s="33">
        <v>33125</v>
      </c>
      <c r="H70" s="33"/>
      <c r="I70" s="33"/>
      <c r="J70" s="59"/>
    </row>
    <row r="71" spans="1:10" x14ac:dyDescent="0.25">
      <c r="A71" s="71">
        <v>71</v>
      </c>
      <c r="B71" s="30"/>
      <c r="C71" s="30"/>
      <c r="D71" s="12" t="s">
        <v>152</v>
      </c>
      <c r="E71" s="33">
        <f>SUM(E7+E12)</f>
        <v>179343</v>
      </c>
      <c r="F71" s="33">
        <f>SUM(F7+F12)</f>
        <v>182462</v>
      </c>
      <c r="G71" s="33">
        <f>SUM(G7+G12)</f>
        <v>125532</v>
      </c>
      <c r="H71" s="33">
        <f>SUM(H7+H12)</f>
        <v>54771</v>
      </c>
      <c r="I71" s="33">
        <f>SUM(I7+I12)</f>
        <v>2159</v>
      </c>
      <c r="J71" s="33"/>
    </row>
    <row r="72" spans="1:10" x14ac:dyDescent="0.25">
      <c r="A72" s="71">
        <v>72</v>
      </c>
      <c r="B72" s="30"/>
      <c r="C72" s="30"/>
      <c r="D72" s="12" t="s">
        <v>11</v>
      </c>
      <c r="E72" s="33">
        <v>69029</v>
      </c>
      <c r="F72" s="33">
        <v>69400</v>
      </c>
      <c r="G72" s="33">
        <v>28317</v>
      </c>
      <c r="H72" s="66">
        <v>41083</v>
      </c>
      <c r="I72" s="33"/>
      <c r="J72" s="33"/>
    </row>
    <row r="73" spans="1:10" x14ac:dyDescent="0.25">
      <c r="A73" s="71">
        <v>73</v>
      </c>
      <c r="B73" s="30"/>
      <c r="C73" s="30"/>
      <c r="D73" s="12" t="s">
        <v>15</v>
      </c>
      <c r="E73" s="33">
        <v>14132</v>
      </c>
      <c r="F73" s="33">
        <v>13556</v>
      </c>
      <c r="G73" s="33">
        <v>5397</v>
      </c>
      <c r="H73" s="66">
        <v>8159</v>
      </c>
      <c r="I73" s="33"/>
      <c r="J73" s="33"/>
    </row>
    <row r="74" spans="1:10" x14ac:dyDescent="0.25">
      <c r="A74" s="71">
        <v>74</v>
      </c>
      <c r="B74" s="30"/>
      <c r="C74" s="30"/>
      <c r="D74" s="12" t="s">
        <v>95</v>
      </c>
      <c r="E74" s="33">
        <v>31686</v>
      </c>
      <c r="F74" s="33">
        <v>36831</v>
      </c>
      <c r="G74" s="33">
        <v>31302</v>
      </c>
      <c r="H74" s="66">
        <v>5529</v>
      </c>
      <c r="I74" s="33"/>
      <c r="J74" s="33"/>
    </row>
    <row r="75" spans="1:10" x14ac:dyDescent="0.25">
      <c r="A75" s="71">
        <v>75</v>
      </c>
      <c r="B75" s="71"/>
      <c r="C75" s="71"/>
      <c r="D75" s="12" t="s">
        <v>127</v>
      </c>
      <c r="E75" s="33">
        <v>4580</v>
      </c>
      <c r="F75" s="33">
        <v>4866</v>
      </c>
      <c r="G75" s="33">
        <v>4866</v>
      </c>
      <c r="H75" s="66"/>
      <c r="I75" s="33"/>
      <c r="J75" s="33"/>
    </row>
    <row r="76" spans="1:10" x14ac:dyDescent="0.25">
      <c r="A76" s="71">
        <v>76</v>
      </c>
      <c r="B76" s="30"/>
      <c r="C76" s="30"/>
      <c r="D76" s="12" t="s">
        <v>129</v>
      </c>
      <c r="E76" s="33">
        <v>59916</v>
      </c>
      <c r="F76" s="33">
        <v>57809</v>
      </c>
      <c r="G76" s="33">
        <v>55650</v>
      </c>
      <c r="H76" s="33"/>
      <c r="I76" s="33">
        <v>2159</v>
      </c>
      <c r="J76" s="33"/>
    </row>
    <row r="77" spans="1:10" x14ac:dyDescent="0.25">
      <c r="A77" s="71">
        <v>77</v>
      </c>
      <c r="B77" s="30"/>
      <c r="C77" s="30"/>
      <c r="D77" s="32" t="s">
        <v>76</v>
      </c>
      <c r="E77" s="33">
        <v>182938</v>
      </c>
      <c r="F77" s="33">
        <v>89595</v>
      </c>
      <c r="G77" s="33">
        <v>89595</v>
      </c>
      <c r="H77" s="33"/>
      <c r="I77" s="33"/>
      <c r="J77" s="33"/>
    </row>
    <row r="78" spans="1:10" x14ac:dyDescent="0.25">
      <c r="A78" s="71">
        <v>78</v>
      </c>
      <c r="B78" s="30"/>
      <c r="C78" s="30"/>
      <c r="D78" s="12" t="s">
        <v>75</v>
      </c>
      <c r="E78" s="33">
        <v>7481</v>
      </c>
      <c r="F78" s="33">
        <v>60587</v>
      </c>
      <c r="G78" s="33">
        <v>60587</v>
      </c>
      <c r="H78" s="33"/>
      <c r="I78" s="33"/>
      <c r="J78" s="33"/>
    </row>
    <row r="79" spans="1:10" x14ac:dyDescent="0.25">
      <c r="A79" s="71">
        <v>79</v>
      </c>
      <c r="B79" s="30"/>
      <c r="C79" s="30"/>
      <c r="D79" s="12" t="s">
        <v>81</v>
      </c>
      <c r="E79" s="33">
        <v>1000</v>
      </c>
      <c r="F79" s="33">
        <v>1000</v>
      </c>
      <c r="G79" s="33">
        <v>1000</v>
      </c>
      <c r="H79" s="33"/>
      <c r="I79" s="33"/>
      <c r="J79" s="33"/>
    </row>
    <row r="80" spans="1:10" x14ac:dyDescent="0.25">
      <c r="A80" s="71">
        <v>80</v>
      </c>
      <c r="B80" s="30"/>
      <c r="C80" s="30"/>
      <c r="D80" s="12" t="s">
        <v>16</v>
      </c>
      <c r="E80" s="33">
        <v>44975</v>
      </c>
      <c r="F80" s="33">
        <v>33125</v>
      </c>
      <c r="G80" s="33">
        <v>33125</v>
      </c>
      <c r="H80" s="33"/>
      <c r="I80" s="33"/>
      <c r="J80" s="33"/>
    </row>
    <row r="81" spans="1:10" ht="16.5" customHeight="1" x14ac:dyDescent="0.25">
      <c r="A81" s="71">
        <v>81</v>
      </c>
      <c r="B81" s="30">
        <v>5</v>
      </c>
      <c r="C81" s="30"/>
      <c r="D81" s="12" t="s">
        <v>154</v>
      </c>
      <c r="E81" s="33">
        <v>5952</v>
      </c>
      <c r="F81" s="33">
        <v>58723</v>
      </c>
      <c r="G81" s="33">
        <v>3952</v>
      </c>
      <c r="H81" s="33">
        <v>54771</v>
      </c>
      <c r="I81" s="33"/>
      <c r="J81" s="33"/>
    </row>
    <row r="82" spans="1:10" x14ac:dyDescent="0.25">
      <c r="A82" s="71">
        <v>82</v>
      </c>
      <c r="B82" s="30"/>
      <c r="C82" s="30"/>
      <c r="D82" s="12" t="s">
        <v>156</v>
      </c>
      <c r="E82" s="33">
        <f>SUM(E7+E12+E66+E70+E81)</f>
        <v>421689</v>
      </c>
      <c r="F82" s="33">
        <f>SUM(F7+F12+F66+F70+F81)</f>
        <v>425492</v>
      </c>
      <c r="G82" s="33">
        <f>SUM(G7+G12+G66+G70+G81)</f>
        <v>313791</v>
      </c>
      <c r="H82" s="33">
        <f>SUM(H7+H12+H66+H70+H81)</f>
        <v>109542</v>
      </c>
      <c r="I82" s="33">
        <f>SUM(I7+I12+I66+I70+I81)</f>
        <v>2159</v>
      </c>
      <c r="J82" s="33">
        <v>21</v>
      </c>
    </row>
    <row r="83" spans="1:10" x14ac:dyDescent="0.25">
      <c r="A83" s="29"/>
    </row>
    <row r="84" spans="1:10" x14ac:dyDescent="0.25">
      <c r="A84" s="29"/>
    </row>
  </sheetData>
  <mergeCells count="3">
    <mergeCell ref="A1:J1"/>
    <mergeCell ref="A2:J2"/>
    <mergeCell ref="A3:J3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8"/>
  <sheetViews>
    <sheetView workbookViewId="0">
      <selection activeCell="D11" sqref="D11"/>
    </sheetView>
  </sheetViews>
  <sheetFormatPr defaultRowHeight="15" x14ac:dyDescent="0.25"/>
  <cols>
    <col min="1" max="1" width="4.5703125" style="13" customWidth="1"/>
    <col min="2" max="2" width="35.42578125" style="13" customWidth="1"/>
    <col min="3" max="3" width="11" style="13" customWidth="1"/>
    <col min="4" max="4" width="10.85546875" style="13" customWidth="1"/>
    <col min="5" max="16384" width="9.140625" style="13"/>
  </cols>
  <sheetData>
    <row r="1" spans="1:10" x14ac:dyDescent="0.25">
      <c r="A1" s="287"/>
      <c r="B1" s="288"/>
      <c r="C1" s="288"/>
      <c r="D1" s="288"/>
      <c r="E1" s="41"/>
      <c r="F1" s="41"/>
      <c r="G1" s="41"/>
      <c r="H1" s="41"/>
    </row>
    <row r="2" spans="1:10" ht="26.25" customHeight="1" x14ac:dyDescent="0.25">
      <c r="A2" s="289" t="s">
        <v>114</v>
      </c>
      <c r="B2" s="289"/>
      <c r="C2" s="289"/>
      <c r="D2" s="289"/>
      <c r="E2" s="40"/>
      <c r="F2" s="40"/>
      <c r="G2" s="40"/>
      <c r="H2" s="41"/>
    </row>
    <row r="3" spans="1:10" x14ac:dyDescent="0.25">
      <c r="A3" s="287" t="s">
        <v>394</v>
      </c>
      <c r="B3" s="287"/>
      <c r="C3" s="287"/>
      <c r="D3" s="287"/>
      <c r="E3" s="40"/>
      <c r="F3" s="40"/>
      <c r="G3" s="40"/>
      <c r="H3" s="40"/>
    </row>
    <row r="4" spans="1:10" x14ac:dyDescent="0.25">
      <c r="A4" s="40"/>
      <c r="B4" s="287" t="s">
        <v>395</v>
      </c>
      <c r="C4" s="287"/>
      <c r="D4" s="287"/>
      <c r="E4" s="40"/>
      <c r="F4" s="40"/>
      <c r="G4" s="40"/>
      <c r="H4" s="40"/>
      <c r="I4" s="40"/>
      <c r="J4" s="40"/>
    </row>
    <row r="5" spans="1:10" x14ac:dyDescent="0.25">
      <c r="A5" s="286"/>
      <c r="B5" s="286"/>
      <c r="C5" s="286"/>
      <c r="D5" s="286"/>
    </row>
    <row r="6" spans="1:10" x14ac:dyDescent="0.25">
      <c r="A6" s="286"/>
      <c r="B6" s="286"/>
      <c r="C6" s="286"/>
      <c r="D6" s="286"/>
    </row>
    <row r="7" spans="1:10" x14ac:dyDescent="0.25">
      <c r="A7" s="42"/>
      <c r="B7" s="42"/>
      <c r="C7" s="96"/>
      <c r="D7" s="96"/>
    </row>
    <row r="8" spans="1:10" x14ac:dyDescent="0.25">
      <c r="A8" s="42"/>
      <c r="B8" s="42"/>
      <c r="C8" s="96"/>
      <c r="D8" s="96"/>
    </row>
    <row r="9" spans="1:10" x14ac:dyDescent="0.25">
      <c r="A9" s="1"/>
      <c r="B9" s="286" t="s">
        <v>85</v>
      </c>
      <c r="C9" s="286"/>
      <c r="D9" s="286"/>
      <c r="E9" s="286"/>
    </row>
    <row r="10" spans="1:10" x14ac:dyDescent="0.25">
      <c r="A10" s="1"/>
      <c r="B10" s="286" t="s">
        <v>396</v>
      </c>
      <c r="C10" s="286"/>
      <c r="D10" s="286"/>
      <c r="E10" s="286"/>
    </row>
    <row r="11" spans="1:10" x14ac:dyDescent="0.25">
      <c r="A11" s="1"/>
      <c r="B11" s="77"/>
      <c r="C11" s="96"/>
      <c r="D11" s="245" t="s">
        <v>285</v>
      </c>
      <c r="E11" s="77"/>
    </row>
    <row r="12" spans="1:10" ht="41.25" customHeight="1" x14ac:dyDescent="0.25">
      <c r="A12" s="14" t="s">
        <v>0</v>
      </c>
      <c r="B12" s="11" t="s">
        <v>1</v>
      </c>
      <c r="C12" s="31" t="s">
        <v>324</v>
      </c>
      <c r="D12" s="31" t="s">
        <v>388</v>
      </c>
    </row>
    <row r="13" spans="1:10" x14ac:dyDescent="0.25">
      <c r="A13" s="71" t="s">
        <v>3</v>
      </c>
      <c r="B13" s="60" t="s">
        <v>4</v>
      </c>
      <c r="C13" s="71" t="s">
        <v>5</v>
      </c>
      <c r="D13" s="71" t="s">
        <v>6</v>
      </c>
    </row>
    <row r="14" spans="1:10" x14ac:dyDescent="0.25">
      <c r="A14" s="16">
        <v>1</v>
      </c>
      <c r="B14" s="11" t="s">
        <v>106</v>
      </c>
      <c r="C14" s="34"/>
      <c r="D14" s="34"/>
    </row>
    <row r="15" spans="1:10" ht="24.75" x14ac:dyDescent="0.25">
      <c r="A15" s="16">
        <v>2</v>
      </c>
      <c r="B15" s="12" t="s">
        <v>147</v>
      </c>
      <c r="C15" s="18">
        <v>4761</v>
      </c>
      <c r="D15" s="18">
        <v>2243</v>
      </c>
    </row>
    <row r="16" spans="1:10" x14ac:dyDescent="0.25">
      <c r="A16" s="16">
        <v>3</v>
      </c>
      <c r="B16" s="12" t="s">
        <v>334</v>
      </c>
      <c r="C16" s="18">
        <v>420</v>
      </c>
      <c r="D16" s="18">
        <v>100</v>
      </c>
    </row>
    <row r="17" spans="1:4" ht="24.75" x14ac:dyDescent="0.25">
      <c r="A17" s="16">
        <v>5</v>
      </c>
      <c r="B17" s="12" t="s">
        <v>128</v>
      </c>
      <c r="C17" s="18">
        <v>53243</v>
      </c>
      <c r="D17" s="18">
        <v>53407</v>
      </c>
    </row>
    <row r="18" spans="1:4" x14ac:dyDescent="0.25">
      <c r="A18" s="16">
        <v>6</v>
      </c>
      <c r="B18" s="12" t="s">
        <v>107</v>
      </c>
      <c r="C18" s="18">
        <v>492</v>
      </c>
      <c r="D18" s="18">
        <v>799</v>
      </c>
    </row>
    <row r="19" spans="1:4" x14ac:dyDescent="0.25">
      <c r="A19" s="16">
        <v>7</v>
      </c>
      <c r="B19" s="12" t="s">
        <v>153</v>
      </c>
      <c r="C19" s="18">
        <v>100</v>
      </c>
      <c r="D19" s="18">
        <v>100</v>
      </c>
    </row>
    <row r="20" spans="1:4" x14ac:dyDescent="0.25">
      <c r="A20" s="16">
        <v>8</v>
      </c>
      <c r="B20" s="12" t="s">
        <v>108</v>
      </c>
      <c r="C20" s="18">
        <v>900</v>
      </c>
      <c r="D20" s="18">
        <v>1160</v>
      </c>
    </row>
    <row r="21" spans="1:4" x14ac:dyDescent="0.25">
      <c r="A21" s="16">
        <v>9</v>
      </c>
      <c r="B21" s="12" t="s">
        <v>109</v>
      </c>
      <c r="C21" s="18">
        <v>50</v>
      </c>
      <c r="D21" s="18">
        <v>60</v>
      </c>
    </row>
    <row r="22" spans="1:4" x14ac:dyDescent="0.25">
      <c r="A22" s="16">
        <v>10</v>
      </c>
      <c r="B22" s="12" t="s">
        <v>110</v>
      </c>
      <c r="C22" s="18">
        <v>100</v>
      </c>
      <c r="D22" s="18">
        <v>100</v>
      </c>
    </row>
    <row r="23" spans="1:4" x14ac:dyDescent="0.25">
      <c r="A23" s="16">
        <v>11</v>
      </c>
      <c r="B23" s="12" t="s">
        <v>111</v>
      </c>
      <c r="C23" s="18">
        <v>50</v>
      </c>
      <c r="D23" s="18">
        <v>50</v>
      </c>
    </row>
    <row r="24" spans="1:4" x14ac:dyDescent="0.25">
      <c r="A24" s="16">
        <v>12</v>
      </c>
      <c r="B24" s="12" t="s">
        <v>112</v>
      </c>
      <c r="C24" s="18">
        <v>500</v>
      </c>
      <c r="D24" s="18">
        <v>500</v>
      </c>
    </row>
    <row r="25" spans="1:4" x14ac:dyDescent="0.25">
      <c r="A25" s="16">
        <v>13</v>
      </c>
      <c r="B25" s="12" t="s">
        <v>113</v>
      </c>
      <c r="C25" s="18">
        <v>50</v>
      </c>
      <c r="D25" s="18">
        <v>50</v>
      </c>
    </row>
    <row r="26" spans="1:4" x14ac:dyDescent="0.25">
      <c r="A26" s="16">
        <v>15</v>
      </c>
      <c r="B26" s="12" t="s">
        <v>148</v>
      </c>
      <c r="C26" s="18">
        <v>50</v>
      </c>
      <c r="D26" s="18">
        <v>200</v>
      </c>
    </row>
    <row r="27" spans="1:4" x14ac:dyDescent="0.25">
      <c r="A27" s="16">
        <v>16</v>
      </c>
      <c r="B27" s="12" t="s">
        <v>149</v>
      </c>
      <c r="C27" s="18">
        <v>100</v>
      </c>
      <c r="D27" s="18">
        <v>200</v>
      </c>
    </row>
    <row r="28" spans="1:4" x14ac:dyDescent="0.25">
      <c r="A28" s="16">
        <v>17</v>
      </c>
      <c r="B28" s="12" t="s">
        <v>130</v>
      </c>
      <c r="C28" s="18">
        <f>SUM(C15:C20)</f>
        <v>59916</v>
      </c>
      <c r="D28" s="18">
        <f>SUM(D15:D20)</f>
        <v>57809</v>
      </c>
    </row>
  </sheetData>
  <mergeCells count="8">
    <mergeCell ref="B9:E9"/>
    <mergeCell ref="B10:E10"/>
    <mergeCell ref="B4:D4"/>
    <mergeCell ref="A1:D1"/>
    <mergeCell ref="A2:D2"/>
    <mergeCell ref="A3:D3"/>
    <mergeCell ref="A5:D5"/>
    <mergeCell ref="A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N37"/>
  <sheetViews>
    <sheetView workbookViewId="0">
      <selection activeCell="K17" sqref="K17"/>
    </sheetView>
  </sheetViews>
  <sheetFormatPr defaultRowHeight="15" x14ac:dyDescent="0.25"/>
  <cols>
    <col min="1" max="1" width="3.28515625" style="13" customWidth="1"/>
    <col min="2" max="2" width="2.85546875" style="13" customWidth="1"/>
    <col min="3" max="3" width="3" style="13" customWidth="1"/>
    <col min="4" max="4" width="35.5703125" style="13" customWidth="1"/>
    <col min="5" max="6" width="9.5703125" style="13" customWidth="1"/>
    <col min="7" max="16384" width="9.140625" style="13"/>
  </cols>
  <sheetData>
    <row r="4" spans="1:14" ht="15.75" x14ac:dyDescent="0.25">
      <c r="A4" s="290" t="s">
        <v>389</v>
      </c>
      <c r="B4" s="290"/>
      <c r="C4" s="290"/>
      <c r="D4" s="290"/>
      <c r="E4" s="290"/>
      <c r="F4" s="290"/>
      <c r="G4" s="23"/>
      <c r="H4" s="23"/>
      <c r="I4" s="23"/>
      <c r="J4" s="23"/>
      <c r="K4" s="23"/>
      <c r="L4" s="23"/>
      <c r="M4" s="23"/>
      <c r="N4" s="23"/>
    </row>
    <row r="5" spans="1:14" ht="15.75" x14ac:dyDescent="0.25">
      <c r="A5" s="81"/>
      <c r="B5" s="81"/>
      <c r="C5" s="81"/>
      <c r="D5" s="81"/>
      <c r="E5" s="97"/>
      <c r="F5" s="97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286" t="s">
        <v>390</v>
      </c>
      <c r="B6" s="286"/>
      <c r="C6" s="286"/>
      <c r="D6" s="286"/>
      <c r="E6" s="286"/>
      <c r="F6" s="286"/>
    </row>
    <row r="7" spans="1:14" x14ac:dyDescent="0.25">
      <c r="A7" s="1"/>
      <c r="B7" s="1"/>
      <c r="C7" s="1"/>
      <c r="D7" s="323" t="s">
        <v>285</v>
      </c>
      <c r="E7" s="323"/>
      <c r="F7" s="323"/>
    </row>
    <row r="8" spans="1:14" ht="47.25" customHeight="1" x14ac:dyDescent="0.25">
      <c r="A8" s="61" t="s">
        <v>20</v>
      </c>
      <c r="B8" s="61" t="s">
        <v>60</v>
      </c>
      <c r="C8" s="61" t="s">
        <v>68</v>
      </c>
      <c r="D8" s="3" t="s">
        <v>65</v>
      </c>
      <c r="E8" s="31" t="s">
        <v>391</v>
      </c>
      <c r="F8" s="31" t="s">
        <v>388</v>
      </c>
    </row>
    <row r="9" spans="1:14" x14ac:dyDescent="0.25">
      <c r="A9" s="24" t="s">
        <v>3</v>
      </c>
      <c r="B9" s="24" t="s">
        <v>4</v>
      </c>
      <c r="C9" s="24" t="s">
        <v>5</v>
      </c>
      <c r="D9" s="24" t="s">
        <v>6</v>
      </c>
      <c r="E9" s="34" t="s">
        <v>7</v>
      </c>
      <c r="F9" s="34" t="s">
        <v>8</v>
      </c>
    </row>
    <row r="10" spans="1:14" x14ac:dyDescent="0.25">
      <c r="A10" s="35">
        <v>5</v>
      </c>
      <c r="B10" s="35"/>
      <c r="C10" s="35"/>
      <c r="D10" s="36" t="s">
        <v>90</v>
      </c>
      <c r="E10" s="34"/>
      <c r="F10" s="34"/>
    </row>
    <row r="11" spans="1:14" x14ac:dyDescent="0.25">
      <c r="A11" s="30"/>
      <c r="B11" s="30">
        <v>1</v>
      </c>
      <c r="C11" s="30"/>
      <c r="D11" s="16" t="s">
        <v>158</v>
      </c>
      <c r="E11" s="18">
        <v>7481</v>
      </c>
      <c r="F11" s="18">
        <v>60587</v>
      </c>
    </row>
    <row r="12" spans="1:14" x14ac:dyDescent="0.25">
      <c r="A12" s="24"/>
      <c r="B12" s="24">
        <v>2</v>
      </c>
      <c r="C12" s="24"/>
      <c r="D12" s="16" t="s">
        <v>66</v>
      </c>
      <c r="E12" s="18">
        <v>1000</v>
      </c>
      <c r="F12" s="18">
        <v>1000</v>
      </c>
    </row>
    <row r="13" spans="1:14" x14ac:dyDescent="0.25">
      <c r="A13" s="30"/>
      <c r="B13" s="30">
        <v>3</v>
      </c>
      <c r="C13" s="30"/>
      <c r="D13" s="16" t="s">
        <v>150</v>
      </c>
      <c r="E13" s="18">
        <v>182938</v>
      </c>
      <c r="F13" s="18">
        <v>89595</v>
      </c>
    </row>
    <row r="14" spans="1:14" x14ac:dyDescent="0.25">
      <c r="A14" s="71"/>
      <c r="B14" s="71"/>
      <c r="C14" s="71"/>
      <c r="D14" s="16" t="s">
        <v>335</v>
      </c>
      <c r="E14" s="18"/>
      <c r="F14" s="18">
        <v>86669</v>
      </c>
    </row>
    <row r="15" spans="1:14" x14ac:dyDescent="0.25">
      <c r="A15" s="71"/>
      <c r="B15" s="71"/>
      <c r="C15" s="71"/>
      <c r="D15" s="16" t="s">
        <v>336</v>
      </c>
      <c r="E15" s="18"/>
      <c r="F15" s="18">
        <v>2926</v>
      </c>
    </row>
    <row r="16" spans="1:14" x14ac:dyDescent="0.25">
      <c r="A16" s="24"/>
      <c r="B16" s="24"/>
      <c r="C16" s="24"/>
      <c r="D16" s="16" t="s">
        <v>2</v>
      </c>
      <c r="E16" s="18">
        <f>SUM(E11:E13)</f>
        <v>191419</v>
      </c>
      <c r="F16" s="18">
        <f>SUM(F11:F13)</f>
        <v>151182</v>
      </c>
    </row>
    <row r="21" spans="1:6" x14ac:dyDescent="0.25">
      <c r="A21" s="1"/>
      <c r="B21" s="1"/>
      <c r="C21" s="1"/>
      <c r="D21" s="1"/>
      <c r="E21" s="1"/>
      <c r="F21" s="1"/>
    </row>
    <row r="22" spans="1:6" ht="15.75" x14ac:dyDescent="0.25">
      <c r="A22" s="290" t="s">
        <v>392</v>
      </c>
      <c r="B22" s="290"/>
      <c r="C22" s="290"/>
      <c r="D22" s="290"/>
      <c r="E22" s="290"/>
      <c r="F22" s="290"/>
    </row>
    <row r="23" spans="1:6" ht="15.75" x14ac:dyDescent="0.25">
      <c r="A23" s="81"/>
      <c r="B23" s="81"/>
      <c r="C23" s="81"/>
      <c r="D23" s="81"/>
      <c r="E23" s="97"/>
      <c r="F23" s="97"/>
    </row>
    <row r="24" spans="1:6" ht="30" customHeight="1" x14ac:dyDescent="0.25">
      <c r="A24" s="291" t="s">
        <v>393</v>
      </c>
      <c r="B24" s="291"/>
      <c r="C24" s="291"/>
      <c r="D24" s="292"/>
      <c r="E24" s="293"/>
      <c r="F24" s="293"/>
    </row>
    <row r="25" spans="1:6" x14ac:dyDescent="0.25">
      <c r="A25" s="1"/>
      <c r="B25" s="1"/>
      <c r="C25" s="1"/>
      <c r="D25" s="323" t="s">
        <v>285</v>
      </c>
      <c r="E25" s="323"/>
      <c r="F25" s="323"/>
    </row>
    <row r="26" spans="1:6" ht="65.25" customHeight="1" x14ac:dyDescent="0.25">
      <c r="A26" s="62" t="s">
        <v>20</v>
      </c>
      <c r="B26" s="62" t="s">
        <v>60</v>
      </c>
      <c r="C26" s="62" t="s">
        <v>68</v>
      </c>
      <c r="D26" s="31" t="s">
        <v>67</v>
      </c>
      <c r="E26" s="27" t="s">
        <v>391</v>
      </c>
      <c r="F26" s="31" t="s">
        <v>388</v>
      </c>
    </row>
    <row r="27" spans="1:6" x14ac:dyDescent="0.25">
      <c r="A27" s="24" t="s">
        <v>3</v>
      </c>
      <c r="B27" s="24" t="s">
        <v>4</v>
      </c>
      <c r="C27" s="24" t="s">
        <v>5</v>
      </c>
      <c r="D27" s="24" t="s">
        <v>6</v>
      </c>
      <c r="E27" s="34" t="s">
        <v>7</v>
      </c>
      <c r="F27" s="34" t="s">
        <v>8</v>
      </c>
    </row>
    <row r="28" spans="1:6" x14ac:dyDescent="0.25">
      <c r="A28" s="24"/>
      <c r="B28" s="24">
        <v>1</v>
      </c>
      <c r="C28" s="24"/>
      <c r="D28" s="36" t="s">
        <v>412</v>
      </c>
      <c r="E28" s="18">
        <v>7481</v>
      </c>
      <c r="F28" s="18">
        <v>60587</v>
      </c>
    </row>
    <row r="29" spans="1:6" x14ac:dyDescent="0.25">
      <c r="A29" s="24"/>
      <c r="B29" s="24"/>
      <c r="C29" s="24"/>
      <c r="D29" s="36" t="s">
        <v>410</v>
      </c>
      <c r="E29" s="18">
        <v>0</v>
      </c>
      <c r="F29" s="18">
        <v>42660</v>
      </c>
    </row>
    <row r="30" spans="1:6" x14ac:dyDescent="0.25">
      <c r="A30" s="24"/>
      <c r="B30" s="24"/>
      <c r="C30" s="24"/>
      <c r="D30" s="36" t="s">
        <v>411</v>
      </c>
      <c r="E30" s="18">
        <v>0</v>
      </c>
      <c r="F30" s="18">
        <v>17927</v>
      </c>
    </row>
    <row r="31" spans="1:6" x14ac:dyDescent="0.25">
      <c r="A31" s="24"/>
      <c r="B31" s="24"/>
      <c r="C31" s="24"/>
      <c r="D31" s="36"/>
      <c r="E31" s="18"/>
      <c r="F31" s="18"/>
    </row>
    <row r="37" spans="1:6" x14ac:dyDescent="0.25">
      <c r="A37" s="25"/>
      <c r="B37" s="25"/>
      <c r="C37" s="25"/>
      <c r="D37" s="26"/>
      <c r="E37" s="26"/>
      <c r="F37" s="26"/>
    </row>
  </sheetData>
  <mergeCells count="6">
    <mergeCell ref="D25:F25"/>
    <mergeCell ref="A4:F4"/>
    <mergeCell ref="A6:F6"/>
    <mergeCell ref="A22:F22"/>
    <mergeCell ref="A24:F24"/>
    <mergeCell ref="D7:F7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5"/>
  <sheetViews>
    <sheetView topLeftCell="A4" workbookViewId="0">
      <selection activeCell="E10" sqref="E10"/>
    </sheetView>
  </sheetViews>
  <sheetFormatPr defaultRowHeight="15" x14ac:dyDescent="0.25"/>
  <cols>
    <col min="1" max="1" width="4" style="13" customWidth="1"/>
    <col min="2" max="2" width="5.140625" customWidth="1"/>
    <col min="3" max="3" width="23" customWidth="1"/>
    <col min="4" max="4" width="20.140625" style="13" customWidth="1"/>
    <col min="5" max="5" width="16.7109375" style="13" customWidth="1"/>
  </cols>
  <sheetData>
    <row r="2" spans="1:8" x14ac:dyDescent="0.25">
      <c r="B2" s="287" t="s">
        <v>86</v>
      </c>
      <c r="C2" s="288"/>
      <c r="D2" s="288"/>
      <c r="E2" s="288"/>
      <c r="F2" s="288"/>
      <c r="G2" s="4"/>
    </row>
    <row r="3" spans="1:8" x14ac:dyDescent="0.25">
      <c r="B3" s="287" t="s">
        <v>385</v>
      </c>
      <c r="C3" s="288"/>
      <c r="D3" s="288"/>
      <c r="E3" s="288"/>
      <c r="F3" s="288"/>
      <c r="G3" s="4"/>
    </row>
    <row r="4" spans="1:8" x14ac:dyDescent="0.25">
      <c r="B4" s="287" t="s">
        <v>386</v>
      </c>
      <c r="C4" s="288"/>
      <c r="D4" s="288"/>
      <c r="E4" s="288"/>
      <c r="F4" s="288"/>
      <c r="G4" s="4"/>
      <c r="H4" s="4"/>
    </row>
    <row r="6" spans="1:8" ht="15.75" x14ac:dyDescent="0.25">
      <c r="B6" s="290" t="s">
        <v>85</v>
      </c>
      <c r="C6" s="290"/>
      <c r="D6" s="290"/>
      <c r="E6" s="290"/>
    </row>
    <row r="7" spans="1:8" ht="15.75" x14ac:dyDescent="0.25">
      <c r="B7" s="290" t="s">
        <v>387</v>
      </c>
      <c r="C7" s="290"/>
      <c r="D7" s="290"/>
      <c r="E7" s="290"/>
    </row>
    <row r="8" spans="1:8" ht="15.75" x14ac:dyDescent="0.25">
      <c r="B8" s="5"/>
      <c r="C8" s="5"/>
      <c r="D8" s="97"/>
      <c r="E8" s="97"/>
      <c r="G8" s="294"/>
      <c r="H8" s="295"/>
    </row>
    <row r="9" spans="1:8" ht="15.75" x14ac:dyDescent="0.25">
      <c r="B9" s="6"/>
      <c r="C9" s="6"/>
      <c r="D9" s="6"/>
      <c r="E9" s="6"/>
      <c r="H9" s="2"/>
    </row>
    <row r="10" spans="1:8" ht="15.75" x14ac:dyDescent="0.25">
      <c r="B10" s="6"/>
      <c r="C10" s="6"/>
      <c r="D10" s="6"/>
      <c r="E10" s="245" t="s">
        <v>285</v>
      </c>
      <c r="H10" s="2"/>
    </row>
    <row r="11" spans="1:8" ht="24" x14ac:dyDescent="0.25">
      <c r="A11" s="69" t="s">
        <v>20</v>
      </c>
      <c r="B11" s="27" t="s">
        <v>60</v>
      </c>
      <c r="C11" s="28" t="s">
        <v>1</v>
      </c>
      <c r="D11" s="27" t="s">
        <v>324</v>
      </c>
      <c r="E11" s="27" t="s">
        <v>388</v>
      </c>
    </row>
    <row r="12" spans="1:8" ht="15.75" x14ac:dyDescent="0.25">
      <c r="A12" s="65" t="s">
        <v>3</v>
      </c>
      <c r="B12" s="70" t="s">
        <v>4</v>
      </c>
      <c r="C12" s="70" t="s">
        <v>5</v>
      </c>
      <c r="D12" s="70" t="s">
        <v>6</v>
      </c>
      <c r="E12" s="70" t="s">
        <v>7</v>
      </c>
    </row>
    <row r="13" spans="1:8" ht="15.75" x14ac:dyDescent="0.25">
      <c r="A13" s="16">
        <v>6</v>
      </c>
      <c r="B13" s="8"/>
      <c r="C13" s="9" t="s">
        <v>21</v>
      </c>
      <c r="D13" s="19"/>
      <c r="E13" s="19"/>
    </row>
    <row r="14" spans="1:8" ht="15.75" x14ac:dyDescent="0.25">
      <c r="A14" s="16"/>
      <c r="B14" s="8">
        <v>1</v>
      </c>
      <c r="C14" s="10" t="s">
        <v>22</v>
      </c>
      <c r="D14" s="20">
        <v>9153</v>
      </c>
      <c r="E14" s="20">
        <v>9200</v>
      </c>
    </row>
    <row r="15" spans="1:8" ht="15.75" x14ac:dyDescent="0.25">
      <c r="A15" s="16"/>
      <c r="B15" s="8"/>
      <c r="C15" s="9" t="s">
        <v>35</v>
      </c>
      <c r="D15" s="20">
        <v>3546</v>
      </c>
      <c r="E15" s="20">
        <v>3200</v>
      </c>
    </row>
    <row r="16" spans="1:8" ht="15.75" x14ac:dyDescent="0.25">
      <c r="A16" s="16"/>
      <c r="B16" s="8"/>
      <c r="C16" s="9" t="s">
        <v>36</v>
      </c>
      <c r="D16" s="20">
        <v>5607</v>
      </c>
      <c r="E16" s="20">
        <v>6000</v>
      </c>
    </row>
    <row r="17" spans="1:5" ht="15.75" x14ac:dyDescent="0.25">
      <c r="A17" s="16"/>
      <c r="B17" s="8">
        <v>2</v>
      </c>
      <c r="C17" s="9" t="s">
        <v>37</v>
      </c>
      <c r="D17" s="20">
        <v>35822</v>
      </c>
      <c r="E17" s="20">
        <v>23925</v>
      </c>
    </row>
    <row r="18" spans="1:5" ht="31.5" x14ac:dyDescent="0.25">
      <c r="A18" s="16"/>
      <c r="B18" s="8"/>
      <c r="C18" s="7" t="s">
        <v>38</v>
      </c>
      <c r="D18" s="20">
        <f>SUM(D14+D17)</f>
        <v>44975</v>
      </c>
      <c r="E18" s="20">
        <f>SUM(E14+E17)</f>
        <v>33125</v>
      </c>
    </row>
    <row r="25" spans="1:5" x14ac:dyDescent="0.25">
      <c r="D25" s="37"/>
      <c r="E25" s="37"/>
    </row>
  </sheetData>
  <mergeCells count="6">
    <mergeCell ref="B6:E6"/>
    <mergeCell ref="B7:E7"/>
    <mergeCell ref="G8:H8"/>
    <mergeCell ref="B2:F2"/>
    <mergeCell ref="B3:F3"/>
    <mergeCell ref="B4:F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18</vt:i4>
      </vt:variant>
    </vt:vector>
  </HeadingPairs>
  <TitlesOfParts>
    <vt:vector size="18" baseType="lpstr">
      <vt:lpstr>1.1. mell.</vt:lpstr>
      <vt:lpstr>1.2.mell </vt:lpstr>
      <vt:lpstr>2 .1.sz.mell  </vt:lpstr>
      <vt:lpstr>2.2 .sz.mell </vt:lpstr>
      <vt:lpstr>3.1.sz.melléklet </vt:lpstr>
      <vt:lpstr>3.2.sz.melléklet</vt:lpstr>
      <vt:lpstr>4  .sz.mell</vt:lpstr>
      <vt:lpstr>5.6 sz. melléklet</vt:lpstr>
      <vt:lpstr>7 .sz.mell</vt:lpstr>
      <vt:lpstr>8.sz.melléklet</vt:lpstr>
      <vt:lpstr>9.10.sz.mell </vt:lpstr>
      <vt:lpstr>11. sz mell</vt:lpstr>
      <vt:lpstr>12.1</vt:lpstr>
      <vt:lpstr>12.2</vt:lpstr>
      <vt:lpstr>12.3</vt:lpstr>
      <vt:lpstr>12.4</vt:lpstr>
      <vt:lpstr>13.</vt:lpstr>
      <vt:lpstr>1.2.3.sz.táblázat</vt:lpstr>
    </vt:vector>
  </TitlesOfParts>
  <Company>Önkormányzat Monostorapáti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Török Andrea</cp:lastModifiedBy>
  <cp:lastPrinted>2019-01-23T11:53:32Z</cp:lastPrinted>
  <dcterms:created xsi:type="dcterms:W3CDTF">2010-08-03T07:48:48Z</dcterms:created>
  <dcterms:modified xsi:type="dcterms:W3CDTF">2019-01-23T12:32:27Z</dcterms:modified>
</cp:coreProperties>
</file>