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600" windowHeight="11760" tabRatio="874" activeTab="1"/>
  </bookViews>
  <sheets>
    <sheet name="1.mell " sheetId="33" r:id="rId1"/>
    <sheet name="1.1.sz.mell" sheetId="32" r:id="rId2"/>
    <sheet name="1.2 .sz.mell " sheetId="26" r:id="rId3"/>
    <sheet name="2.sz.mell " sheetId="30" r:id="rId4"/>
    <sheet name="3sz.melléklet" sheetId="25" r:id="rId5"/>
    <sheet name="4  .sz.mell" sheetId="29" r:id="rId6"/>
    <sheet name="5.6 sz. melléklet" sheetId="20" r:id="rId7"/>
    <sheet name="7 .sz.mell" sheetId="10" r:id="rId8"/>
    <sheet name="8.sz.melléklet" sheetId="17" r:id="rId9"/>
    <sheet name="9.10.sz.mell " sheetId="38" r:id="rId10"/>
    <sheet name="11. sz mell" sheetId="37" r:id="rId11"/>
  </sheets>
  <definedNames>
    <definedName name="_xlnm.Print_Area" localSheetId="1">'1.1.sz.mell'!$A$1:$H$30</definedName>
  </definedNames>
  <calcPr calcId="125725"/>
</workbook>
</file>

<file path=xl/calcChain.xml><?xml version="1.0" encoding="utf-8"?>
<calcChain xmlns="http://schemas.openxmlformats.org/spreadsheetml/2006/main">
  <c r="I36" i="30"/>
  <c r="I35"/>
  <c r="I34"/>
  <c r="I33"/>
  <c r="I31"/>
  <c r="I30"/>
  <c r="I29"/>
  <c r="I28"/>
  <c r="I26"/>
  <c r="I25"/>
  <c r="I23"/>
  <c r="I22"/>
  <c r="I21"/>
  <c r="I20"/>
  <c r="I19"/>
  <c r="I18"/>
  <c r="I17"/>
  <c r="I16"/>
  <c r="H15"/>
  <c r="I15" s="1"/>
  <c r="H14"/>
  <c r="I13"/>
  <c r="I12"/>
  <c r="F18" i="10"/>
  <c r="E18"/>
  <c r="F14" i="20"/>
  <c r="E29" i="29"/>
  <c r="D29"/>
  <c r="H13" i="25"/>
  <c r="G68"/>
  <c r="G62"/>
  <c r="G30"/>
  <c r="G13"/>
  <c r="G36"/>
  <c r="G18"/>
  <c r="G7"/>
  <c r="G73" s="1"/>
  <c r="F68"/>
  <c r="F62"/>
  <c r="F56"/>
  <c r="F53"/>
  <c r="F47"/>
  <c r="F36"/>
  <c r="F30"/>
  <c r="F18"/>
  <c r="F13"/>
  <c r="F7"/>
  <c r="F73" s="1"/>
  <c r="G31" i="30"/>
  <c r="G15"/>
  <c r="G24" s="1"/>
  <c r="G27" s="1"/>
  <c r="G32" s="1"/>
  <c r="G37" s="1"/>
  <c r="G14"/>
  <c r="H44" i="26"/>
  <c r="H42"/>
  <c r="H41"/>
  <c r="G41"/>
  <c r="G43" s="1"/>
  <c r="H40"/>
  <c r="H39"/>
  <c r="H37"/>
  <c r="H36"/>
  <c r="H35"/>
  <c r="H34"/>
  <c r="H32"/>
  <c r="H31"/>
  <c r="H30"/>
  <c r="H29"/>
  <c r="H27"/>
  <c r="H26"/>
  <c r="H25"/>
  <c r="G25"/>
  <c r="H24"/>
  <c r="H23"/>
  <c r="H22"/>
  <c r="H21"/>
  <c r="H20"/>
  <c r="H19"/>
  <c r="H18"/>
  <c r="H17"/>
  <c r="G16"/>
  <c r="H16" s="1"/>
  <c r="G15"/>
  <c r="H15" s="1"/>
  <c r="H14"/>
  <c r="H13"/>
  <c r="H27" i="30" l="1"/>
  <c r="I14"/>
  <c r="H24"/>
  <c r="I24" s="1"/>
  <c r="G28" i="26"/>
  <c r="G84" i="25"/>
  <c r="F84"/>
  <c r="H43" i="26"/>
  <c r="G45"/>
  <c r="H45" s="1"/>
  <c r="H32" i="30" l="1"/>
  <c r="I27"/>
  <c r="G33" i="26"/>
  <c r="H28"/>
  <c r="I32" i="30" l="1"/>
  <c r="H37"/>
  <c r="I37" s="1"/>
  <c r="G38" i="26"/>
  <c r="H38" s="1"/>
  <c r="H33"/>
  <c r="F41" l="1"/>
  <c r="F43" s="1"/>
  <c r="F45" s="1"/>
  <c r="F32"/>
  <c r="F28"/>
  <c r="F33" s="1"/>
  <c r="F38" s="1"/>
  <c r="F25"/>
  <c r="F16"/>
  <c r="F15"/>
  <c r="C17" i="38"/>
  <c r="G43" i="37"/>
  <c r="F43"/>
  <c r="E43"/>
  <c r="D43"/>
  <c r="G36"/>
  <c r="G48" s="1"/>
  <c r="G52" s="1"/>
  <c r="F36"/>
  <c r="F48" s="1"/>
  <c r="F52" s="1"/>
  <c r="E36"/>
  <c r="E48" s="1"/>
  <c r="E52" s="1"/>
  <c r="D36"/>
  <c r="D48" s="1"/>
  <c r="D52" s="1"/>
  <c r="G16"/>
  <c r="F16"/>
  <c r="E16"/>
  <c r="E15" s="1"/>
  <c r="E27" s="1"/>
  <c r="E29" s="1"/>
  <c r="D16"/>
  <c r="G15"/>
  <c r="G27" s="1"/>
  <c r="G29" s="1"/>
  <c r="F15"/>
  <c r="F27" s="1"/>
  <c r="F29" s="1"/>
  <c r="D15"/>
  <c r="D27" s="1"/>
  <c r="D29" s="1"/>
  <c r="G26" i="33"/>
  <c r="G28" s="1"/>
  <c r="D26"/>
  <c r="D28" s="1"/>
  <c r="G18"/>
  <c r="D18"/>
  <c r="G14"/>
  <c r="D14"/>
  <c r="G19" l="1"/>
  <c r="G29" s="1"/>
  <c r="D19"/>
  <c r="D29" s="1"/>
  <c r="G27" i="32"/>
  <c r="G29" s="1"/>
  <c r="D27"/>
  <c r="D29" s="1"/>
  <c r="G19"/>
  <c r="D19"/>
  <c r="G14"/>
  <c r="D14"/>
  <c r="D18" i="10"/>
  <c r="E14" i="20"/>
  <c r="C29" i="29"/>
  <c r="E68" i="25"/>
  <c r="E62"/>
  <c r="E56"/>
  <c r="E53"/>
  <c r="E47"/>
  <c r="E36"/>
  <c r="E30"/>
  <c r="E18"/>
  <c r="E13"/>
  <c r="E7"/>
  <c r="E73" s="1"/>
  <c r="F31" i="30"/>
  <c r="F15"/>
  <c r="F24" s="1"/>
  <c r="F27" s="1"/>
  <c r="F32" s="1"/>
  <c r="F37" s="1"/>
  <c r="F14"/>
  <c r="E45" i="26"/>
  <c r="E41"/>
  <c r="E32"/>
  <c r="E16"/>
  <c r="E25" s="1"/>
  <c r="E28" s="1"/>
  <c r="E33" s="1"/>
  <c r="E38" s="1"/>
  <c r="E15"/>
  <c r="N25" i="17"/>
  <c r="H18" i="25"/>
  <c r="E84" l="1"/>
  <c r="D20" i="32"/>
  <c r="D30" s="1"/>
  <c r="G20"/>
  <c r="G30" s="1"/>
  <c r="H7" i="25"/>
  <c r="H73" s="1"/>
  <c r="O13" i="17"/>
  <c r="N14"/>
  <c r="F29" i="29"/>
  <c r="H56" i="25"/>
  <c r="H68"/>
  <c r="H62"/>
  <c r="H53"/>
  <c r="H47"/>
  <c r="H36"/>
  <c r="H30"/>
  <c r="H14" i="20"/>
  <c r="G18" i="10"/>
  <c r="H84" i="25" l="1"/>
  <c r="J41" i="26" l="1"/>
  <c r="I41"/>
  <c r="O16" i="17"/>
  <c r="O17"/>
  <c r="O18"/>
  <c r="O19"/>
  <c r="O20"/>
  <c r="O21"/>
  <c r="O22"/>
  <c r="O23"/>
  <c r="O15"/>
  <c r="O8"/>
  <c r="O9"/>
  <c r="O10"/>
  <c r="O11"/>
  <c r="O12"/>
  <c r="D14"/>
  <c r="E14"/>
  <c r="F14"/>
  <c r="G14"/>
  <c r="H14"/>
  <c r="I14"/>
  <c r="J14"/>
  <c r="K14"/>
  <c r="L14"/>
  <c r="M14"/>
  <c r="C14"/>
  <c r="O14" l="1"/>
  <c r="I62" i="25"/>
  <c r="I12" s="1"/>
  <c r="N26" i="17" l="1"/>
  <c r="M25"/>
  <c r="M26" s="1"/>
  <c r="L25"/>
  <c r="L26" s="1"/>
  <c r="K25"/>
  <c r="K26" s="1"/>
  <c r="J25"/>
  <c r="J26" s="1"/>
  <c r="I25"/>
  <c r="I26" s="1"/>
  <c r="H25"/>
  <c r="H26" s="1"/>
  <c r="G25"/>
  <c r="G26" s="1"/>
  <c r="F25"/>
  <c r="F26" s="1"/>
  <c r="E25"/>
  <c r="E26" s="1"/>
  <c r="D25"/>
  <c r="D26" s="1"/>
  <c r="C25"/>
  <c r="C26" s="1"/>
  <c r="O25" l="1"/>
</calcChain>
</file>

<file path=xl/sharedStrings.xml><?xml version="1.0" encoding="utf-8"?>
<sst xmlns="http://schemas.openxmlformats.org/spreadsheetml/2006/main" count="706" uniqueCount="341">
  <si>
    <t>Sorszám</t>
  </si>
  <si>
    <t>Megnevezés</t>
  </si>
  <si>
    <t>Összesen</t>
  </si>
  <si>
    <t>A</t>
  </si>
  <si>
    <t>B</t>
  </si>
  <si>
    <t>C</t>
  </si>
  <si>
    <t>D</t>
  </si>
  <si>
    <t>E</t>
  </si>
  <si>
    <t>F</t>
  </si>
  <si>
    <t>G</t>
  </si>
  <si>
    <t>H</t>
  </si>
  <si>
    <t>Személyi juttatás</t>
  </si>
  <si>
    <t>Közvilágítás</t>
  </si>
  <si>
    <t>Közfoglalkoztatás</t>
  </si>
  <si>
    <t>Létszám fő</t>
  </si>
  <si>
    <t>Munkaad.  terhelő járulékok</t>
  </si>
  <si>
    <t>Tartalék</t>
  </si>
  <si>
    <t>Temetőfenntartás</t>
  </si>
  <si>
    <t>Függő kiadások</t>
  </si>
  <si>
    <t>Záró pénzkészlet</t>
  </si>
  <si>
    <t>Cím</t>
  </si>
  <si>
    <t>Tartalékok</t>
  </si>
  <si>
    <t>Általános tartalék</t>
  </si>
  <si>
    <t>I</t>
  </si>
  <si>
    <t>Magánszemélyek kommunális adója</t>
  </si>
  <si>
    <t>Iparűzési adó</t>
  </si>
  <si>
    <t>Gépjármaűdó</t>
  </si>
  <si>
    <t>Működési bevételek</t>
  </si>
  <si>
    <t>személyi juttatások</t>
  </si>
  <si>
    <t>munkaadókat terhelő járulékok</t>
  </si>
  <si>
    <t>dologi kiadások</t>
  </si>
  <si>
    <t>Költségvetési hiány összege</t>
  </si>
  <si>
    <t>közhatalmi bevételek</t>
  </si>
  <si>
    <t>Közhatalmi bevételek</t>
  </si>
  <si>
    <t xml:space="preserve">Működési bevételek </t>
  </si>
  <si>
    <t>Működési célú</t>
  </si>
  <si>
    <t>Felhalmozási célú</t>
  </si>
  <si>
    <t>Céltartalék</t>
  </si>
  <si>
    <t>TARTALÉKOK ÖSSZESEN</t>
  </si>
  <si>
    <t>BEVÉTELEK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</si>
  <si>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</si>
  <si>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</si>
  <si>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</si>
  <si>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</si>
  <si>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</si>
  <si>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</si>
  <si>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</si>
  <si>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</si>
  <si>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</si>
  <si>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</si>
  <si>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</si>
  <si>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</si>
  <si>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J</t>
  </si>
  <si>
    <t>K</t>
  </si>
  <si>
    <t>L</t>
  </si>
  <si>
    <t>M</t>
  </si>
  <si>
    <t>N</t>
  </si>
  <si>
    <t>O</t>
  </si>
  <si>
    <t>Nyitó pénzkészlet</t>
  </si>
  <si>
    <t>Felhalmozási kiadás</t>
  </si>
  <si>
    <t>Alcím</t>
  </si>
  <si>
    <t>Belső finanszírozás(pénzmaradvány )</t>
  </si>
  <si>
    <t>Külső finanszírozás(hitel )</t>
  </si>
  <si>
    <t xml:space="preserve">KIADÁSOK ÖSSZESEN </t>
  </si>
  <si>
    <t xml:space="preserve">KIADÁSOK FŐÖSSZEGE </t>
  </si>
  <si>
    <t>Feladat megnevezése</t>
  </si>
  <si>
    <t>Helyi lakáscélú támogatás</t>
  </si>
  <si>
    <t>Felújítási cél megnevezése</t>
  </si>
  <si>
    <t>Jogcím</t>
  </si>
  <si>
    <t>BEVÉTELEK FŐÖSSZEGE</t>
  </si>
  <si>
    <t xml:space="preserve">Önkormányzat </t>
  </si>
  <si>
    <t>Sorsz</t>
  </si>
  <si>
    <t>Önkormányzat</t>
  </si>
  <si>
    <t>Ingatlan bérbeadása, üzemeltetése</t>
  </si>
  <si>
    <t>Hitelkamat</t>
  </si>
  <si>
    <t>Felújítás</t>
  </si>
  <si>
    <t xml:space="preserve"> beruházás kiadása</t>
  </si>
  <si>
    <t>Közművelődési tevékenység támogatása</t>
  </si>
  <si>
    <t>Háziorvosi alapellátás</t>
  </si>
  <si>
    <t>Fogorvosi alapellátás</t>
  </si>
  <si>
    <t>Háziorvosi ügyelet</t>
  </si>
  <si>
    <t>Civil szervezetek működési támogatása.</t>
  </si>
  <si>
    <t>Önkormányzati rendszeres pénzbeli ellátások</t>
  </si>
  <si>
    <t>Felhalm. Célú pe. átadás</t>
  </si>
  <si>
    <t>4 cím Tartalék</t>
  </si>
  <si>
    <t xml:space="preserve">   3. melléklet Monostorapáti község Önkormányzata Képviselőt-testületének</t>
  </si>
  <si>
    <t>Egyéb működési célú támogatás</t>
  </si>
  <si>
    <t>felhalmozás összesen (      sor)</t>
  </si>
  <si>
    <t>Monostorapáti község Önkormányzat</t>
  </si>
  <si>
    <t xml:space="preserve">7. melléklet  Monostorapáti község Önkormányzata Képviselő-testületének </t>
  </si>
  <si>
    <t>Építményadó</t>
  </si>
  <si>
    <t xml:space="preserve">Községgazdálkodás </t>
  </si>
  <si>
    <t xml:space="preserve">8.melléklet Monostorapáti község Önkormányzata Képviselő-testületének </t>
  </si>
  <si>
    <t>Felhalmozsái kiadás</t>
  </si>
  <si>
    <t>Talajterhelési dij</t>
  </si>
  <si>
    <t>Monostorapáti közös Hivatal</t>
  </si>
  <si>
    <t>Ifjúság és iskolai védőnő</t>
  </si>
  <si>
    <t>Munakadó terhelő járulék</t>
  </si>
  <si>
    <t>Dologi kiadás</t>
  </si>
  <si>
    <t>Iskolai intézményi étkeztetés</t>
  </si>
  <si>
    <t xml:space="preserve">Működési célú átvett pénzeszközök </t>
  </si>
  <si>
    <t>Működési bevételek  összesen</t>
  </si>
  <si>
    <t>Felhalmozási célú támogatások államházt. belül</t>
  </si>
  <si>
    <t>Felhalmozási célú átvett pénzeszközök</t>
  </si>
  <si>
    <t>Felhalmozási bevételek összesen</t>
  </si>
  <si>
    <t>BEVÉTELEK ÖSSZESEN (1-11 cím)</t>
  </si>
  <si>
    <t>Függő bevételek</t>
  </si>
  <si>
    <t>Monostorapáti Közös Önkormányzati  Hivatal</t>
  </si>
  <si>
    <t xml:space="preserve">KIADÁSOK MINDÖSSZESEN </t>
  </si>
  <si>
    <t xml:space="preserve">2. melléklet Monostorapáti község Önkormányzata Képviselő-testületének </t>
  </si>
  <si>
    <t>TÁMOGATÁSOK ÖSSZESEN</t>
  </si>
  <si>
    <t>Tapolca Tűzoltó Egyesület tám.</t>
  </si>
  <si>
    <t>Helyi szervezetek támogatása</t>
  </si>
  <si>
    <t>Nagycsaládos Egyesület</t>
  </si>
  <si>
    <t>Nyugdíjas Klub</t>
  </si>
  <si>
    <t>Ifjúsági Szervezet</t>
  </si>
  <si>
    <t>Sportegyesület</t>
  </si>
  <si>
    <t>Mozgáskorlátozott Egyesület</t>
  </si>
  <si>
    <t>Vöröskereszt</t>
  </si>
  <si>
    <t xml:space="preserve">4. melléklet Monostorapáti község Önkormányzata Képviselő-testületének </t>
  </si>
  <si>
    <t>felhalmozási célra átvett pénz</t>
  </si>
  <si>
    <t>Finanszirozási bevételek</t>
  </si>
  <si>
    <t>Egyéb működési célú támogatások bevétele áh belülről</t>
  </si>
  <si>
    <t>Önkormányzatok  működési  támogatási</t>
  </si>
  <si>
    <t>Működési célú tám. államháztartáson belülről</t>
  </si>
  <si>
    <t>Felhalmozási célú bevételek</t>
  </si>
  <si>
    <t>Vagyoni típusú adók</t>
  </si>
  <si>
    <t>Érkékesítési és forgalmi adók</t>
  </si>
  <si>
    <t>Egyéb szolgáltatási adók</t>
  </si>
  <si>
    <t>Egyéb közhatalmi bevételek</t>
  </si>
  <si>
    <t xml:space="preserve">Önkormányzat igazgatási tevékenysége </t>
  </si>
  <si>
    <t>Egyéb szociális pénzbeli ellátás</t>
  </si>
  <si>
    <t>Ellátottak pénzbeli juttatásai</t>
  </si>
  <si>
    <t>Betegséggel kapcs. pénzb. ellátások</t>
  </si>
  <si>
    <t>Lakásfenntartással összefüggő ellátás</t>
  </si>
  <si>
    <t>Munkanélküliek aktívkorú ellátása</t>
  </si>
  <si>
    <t>Tapolca  Körny.Önkrorm.Társ. Házi orvosi ügyelet. támogatása</t>
  </si>
  <si>
    <t>Monostorapáti és Hegyesd Községek Óvodai Intézményfenntartó Társulása</t>
  </si>
  <si>
    <t>Egyéb működési célú kiadás</t>
  </si>
  <si>
    <t>Egyéb működési célú kiadás összesen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</si>
  <si>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</si>
  <si>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</si>
  <si>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</si>
  <si>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</si>
  <si>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</si>
  <si>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</si>
  <si>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</si>
  <si>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</si>
  <si>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</si>
  <si>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</si>
  <si>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</si>
  <si>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KIADÁSOK ÖSSZESEN:</t>
  </si>
  <si>
    <t>Működési célú tám. Állam.ht-on belül</t>
  </si>
  <si>
    <t xml:space="preserve">Bevételek összesen </t>
  </si>
  <si>
    <t xml:space="preserve">Kiadás összesen </t>
  </si>
  <si>
    <t>ezer forint</t>
  </si>
  <si>
    <t>Tapoca Környéki Önkormányzati Társulás  támogatása, Balatonfelvidéki  társulás</t>
  </si>
  <si>
    <t>Tűzolzó egyesület</t>
  </si>
  <si>
    <t>Polgárőrség</t>
  </si>
  <si>
    <t>Beruházás</t>
  </si>
  <si>
    <t>felhalm. célú átvett pénzeszközök</t>
  </si>
  <si>
    <t>2 cím működés összesen (      sor)</t>
  </si>
  <si>
    <t>Működési kiadások összesen</t>
  </si>
  <si>
    <t>Alapítványok, egyház támogatása</t>
  </si>
  <si>
    <t xml:space="preserve">2016. évi eredeti előirányzat </t>
  </si>
  <si>
    <t>Finanszírozási kiadás</t>
  </si>
  <si>
    <t>2016. évi eredeti előirányzat</t>
  </si>
  <si>
    <t xml:space="preserve">Közutak, járdák, vízelvezetők karbantartása </t>
  </si>
  <si>
    <t>2016. eredeti előirányzat</t>
  </si>
  <si>
    <t>1-5 cím összesen</t>
  </si>
  <si>
    <t xml:space="preserve">2017. évi költségvetéséről szóló </t>
  </si>
  <si>
    <t xml:space="preserve">       Monostorapáti Önkormányzat 2017. évi költségvetés bevételei és kiadásai                                                                 </t>
  </si>
  <si>
    <t xml:space="preserve">2017. évi eredeti előirányzat </t>
  </si>
  <si>
    <t xml:space="preserve">                              Monostorapáti Önkormányzat 2017. évi költségvetés bevételei      ezer Ft                                            </t>
  </si>
  <si>
    <t xml:space="preserve">Monostorapáti község Önkormányzat 2017. évi kiadási előirányzata </t>
  </si>
  <si>
    <t>2017. évi eredeti előirányzat</t>
  </si>
  <si>
    <t>2017. évi  egyéb működési kiadásai</t>
  </si>
  <si>
    <t>Önkormányzat 2017. évi felhalmozási kiadásairól</t>
  </si>
  <si>
    <t>2017. eredeti előirányzat</t>
  </si>
  <si>
    <t>Önkormányzat és költségvetési szerve 2017. évi előirányzott felújítási előirányzatai célonként</t>
  </si>
  <si>
    <t>Épület , építmény felújítás</t>
  </si>
  <si>
    <t xml:space="preserve">2017. évi költségvetéséről   szóló </t>
  </si>
  <si>
    <t>2017. évi  tartalékai</t>
  </si>
  <si>
    <t>2017. évi költségvetéséről szóló</t>
  </si>
  <si>
    <t>Monostorapáti Önkormányzat 2017. évi előirányzat felhasználási ütemterve                                                                                                                   ezer forint</t>
  </si>
  <si>
    <t xml:space="preserve">Egyéb működési célú kiadás </t>
  </si>
  <si>
    <t xml:space="preserve">Épület , építmény felújítás </t>
  </si>
  <si>
    <t>Ebből: óvoda konyha</t>
  </si>
  <si>
    <t>utak</t>
  </si>
  <si>
    <t>épület felújítás</t>
  </si>
  <si>
    <t>MŰKÖDÉSI ÉS FELHALMOZÁSI MÉRLEGE</t>
  </si>
  <si>
    <t>önkormányzati rendelethez</t>
  </si>
  <si>
    <t>Ezer forintban!</t>
  </si>
  <si>
    <t>Működési Bevételek</t>
  </si>
  <si>
    <t>Működési Kiadások</t>
  </si>
  <si>
    <t>Rovat száma</t>
  </si>
  <si>
    <t>Működési célú állami támogatások áh-on belül</t>
  </si>
  <si>
    <t>B1</t>
  </si>
  <si>
    <t>Személyi juttatások</t>
  </si>
  <si>
    <t>K1</t>
  </si>
  <si>
    <t>B3</t>
  </si>
  <si>
    <t>Munkaadókat terhelő járulékok és szociális hozzájárulási adó</t>
  </si>
  <si>
    <t>K2</t>
  </si>
  <si>
    <t>B4</t>
  </si>
  <si>
    <t>Dologi kiadások</t>
  </si>
  <si>
    <t>K3</t>
  </si>
  <si>
    <t>Működési célú átvett pénzeszközök (áh-on kívüli)</t>
  </si>
  <si>
    <t>B6</t>
  </si>
  <si>
    <t>K4</t>
  </si>
  <si>
    <t>Egyéb működési célú kiadások</t>
  </si>
  <si>
    <t>K5</t>
  </si>
  <si>
    <t>Működési költségvetési bevételek összesen:</t>
  </si>
  <si>
    <t>Működési költségvetési kiadások összesen:</t>
  </si>
  <si>
    <t>Előző évi költségvetési maradvány igénybevétele</t>
  </si>
  <si>
    <t>B8131</t>
  </si>
  <si>
    <t>Állami támogatások megelőlegezése</t>
  </si>
  <si>
    <t>Államháztartáson belüli megelőlegezések visszafizetése</t>
  </si>
  <si>
    <t>Lekötött betét felbontása</t>
  </si>
  <si>
    <t>Irányító szervi támogatás bevétele</t>
  </si>
  <si>
    <t>B816</t>
  </si>
  <si>
    <t>Irányító szervi támogatások folyósítása</t>
  </si>
  <si>
    <t>K915</t>
  </si>
  <si>
    <t>Működési célú finanszírozási bevételek</t>
  </si>
  <si>
    <t>B8132</t>
  </si>
  <si>
    <t>Működési célú, finanszírozási célú kiadások</t>
  </si>
  <si>
    <t>MŰKÖDÉSI BEVÉTELEK ÖSSZESEN</t>
  </si>
  <si>
    <t>MŰKÖDÉSI KIADÁSOK ÖSSZESEN</t>
  </si>
  <si>
    <t>Felhalmozási Bevételek</t>
  </si>
  <si>
    <t>Felhalmozási Kiadások</t>
  </si>
  <si>
    <t>Felhalmozási célú támogatások áh-on belül</t>
  </si>
  <si>
    <t>B2</t>
  </si>
  <si>
    <t>Beruházások</t>
  </si>
  <si>
    <t>K6</t>
  </si>
  <si>
    <t>Felhalmozási bevételek</t>
  </si>
  <si>
    <t>B5</t>
  </si>
  <si>
    <t>Felújítások</t>
  </si>
  <si>
    <t>K7</t>
  </si>
  <si>
    <t>Felhalmozási célú átvett pénzeszk. (áh-on kívüli)</t>
  </si>
  <si>
    <t>B7</t>
  </si>
  <si>
    <t>Egyéb felhalmozási célú kiadások</t>
  </si>
  <si>
    <t>K8</t>
  </si>
  <si>
    <t>12.</t>
  </si>
  <si>
    <t>Felhalmozási költségvetési bevételek összesen:</t>
  </si>
  <si>
    <t>Felhalmozási Költségvetési kiadások összesen:</t>
  </si>
  <si>
    <t>16.</t>
  </si>
  <si>
    <t>Felhalmozási célú finanszírozási bevételek</t>
  </si>
  <si>
    <t>Felhalmozási célú finanszírozási kiadások</t>
  </si>
  <si>
    <t>17.</t>
  </si>
  <si>
    <t>FELHALMOZÁSI BEVÉTELEK ÖSSZESEN</t>
  </si>
  <si>
    <t>FELHALMOZÁSI KIADÁSOK ÖSSZESEN</t>
  </si>
  <si>
    <t>18.</t>
  </si>
  <si>
    <t>BEVÉTELEK MINDÖSSZESEN</t>
  </si>
  <si>
    <t>KIADÁSOK MINDÖSSZESEN</t>
  </si>
  <si>
    <t>MONOSTORAPÁTI KÖZSÉG ÖNKORMÁNYZATA 2017. ÉVI KÖLTSÉGVETÉSÉNEK</t>
  </si>
  <si>
    <t>2017. évi előirányzat</t>
  </si>
  <si>
    <t>MONOSTORAPÁTI KÖZSÉG ÖNKORMÁNYZATA</t>
  </si>
  <si>
    <t>SAJÁT BEVÉTELEINEK RÉSZLETEZÉSE AZ ADÓSSÁGOT</t>
  </si>
  <si>
    <t>KELETKEZTETŐ ÜGYLETBŐL</t>
  </si>
  <si>
    <t>SZÁRMAZÓ KÖTELEZETTSÉG MEGÁLLAPÍTÁSÁHOZ</t>
  </si>
  <si>
    <t>Bevételi jogcímek</t>
  </si>
  <si>
    <t>Helyi adók</t>
  </si>
  <si>
    <t>Az önkormányzati vagyon és az önkormányzatot megillető vagyoni értékű jog értékesítéséből és hasznosításából származó bevétel</t>
  </si>
  <si>
    <t>Osztalék, a koncessziós díj és a hozambevétel</t>
  </si>
  <si>
    <t>Tárgyi eszköz és immateriális jószág, részvény, részesedés, vállalat értékesítéséből vagy privatizációból származó bevétel</t>
  </si>
  <si>
    <t>Bírság-, pótlék- és díjbevétel</t>
  </si>
  <si>
    <t>Kezességvállalással kapcsolatos megtérülés</t>
  </si>
  <si>
    <t>SAJÁT BEVÉTELEK ÖSSZESEN*</t>
  </si>
  <si>
    <t>* Az adósságot keletkeztető ügyletekhez történő hozzájárulás részletes szabályairól szóló 353/2011. (XII. 31.) Korm. rendelet 2. § (1) bekezdése alapján.</t>
  </si>
  <si>
    <t>MONOSTORAPÁTI KÖZSÉG ÖNKORMÁNYZATÁNAK</t>
  </si>
  <si>
    <t>STABILITÁSI TÖRVÉNYBŐL ADÓDÓAN</t>
  </si>
  <si>
    <t>ELKÉSZÍTETT SZÁMSZAKI ADATAI</t>
  </si>
  <si>
    <t>2017. évi adósságot keletkeztető fejlesztési céljai</t>
  </si>
  <si>
    <t>Fejlesztési cél leírása</t>
  </si>
  <si>
    <t>Fejlesztés várható kiadása</t>
  </si>
  <si>
    <t>Nincs ilyen célja Monostorapáti Község Önkormányzatának</t>
  </si>
  <si>
    <t>ADÓSSÁGOT KELETKKEZTETŐ ÜGYLETEK VÁRHATÓ EGYÜTTES ÖSSZEGE</t>
  </si>
  <si>
    <t>Áht. 29/A. § szerinti tervszámai</t>
  </si>
  <si>
    <t>önkorm.rendelethez</t>
  </si>
  <si>
    <t>2018. évi előirányzat</t>
  </si>
  <si>
    <t>2019. évi előirányzat</t>
  </si>
  <si>
    <t>2020. évi előirányzat</t>
  </si>
  <si>
    <t>I. Működési célú támogatások államh. Belülről</t>
  </si>
  <si>
    <t>I/1. Önkormányzat működési támogatásai</t>
  </si>
  <si>
    <t>B11</t>
  </si>
  <si>
    <t>II. Felhalmozási célú támogatások áh-on belülről</t>
  </si>
  <si>
    <t>III. Közhatalmi bevételek</t>
  </si>
  <si>
    <t>B34</t>
  </si>
  <si>
    <t>Ebből: - Építményadó</t>
  </si>
  <si>
    <t xml:space="preserve"> - Magánszemélyek kommunális adója</t>
  </si>
  <si>
    <t>Értékesítési és forgalmi adó (iparűzési adó)</t>
  </si>
  <si>
    <t>B351</t>
  </si>
  <si>
    <t>Gépjárműdó</t>
  </si>
  <si>
    <t>B354</t>
  </si>
  <si>
    <t>B36</t>
  </si>
  <si>
    <t>IV. Működési működési bevételek</t>
  </si>
  <si>
    <t>13.</t>
  </si>
  <si>
    <t>V. Felhalmozási bevételek</t>
  </si>
  <si>
    <t>14.</t>
  </si>
  <si>
    <t>VI. Működési célú átvett pénzeszközök (áh-on kívűlről)</t>
  </si>
  <si>
    <t>15.</t>
  </si>
  <si>
    <t>VII. Felhalmozási célú átvett pénzeszk. (áh-on kívűlről)</t>
  </si>
  <si>
    <t>KÖLTSÉGVETÉSI BEVÉTELEK ÖSSZESEN:</t>
  </si>
  <si>
    <t>B1-B7</t>
  </si>
  <si>
    <t>VIII. Finanszírozási bevételek</t>
  </si>
  <si>
    <t>B8</t>
  </si>
  <si>
    <t>BEVÉTELEK ÖSSZESEN:</t>
  </si>
  <si>
    <t>B1-B8</t>
  </si>
  <si>
    <t>KIADÁSOK</t>
  </si>
  <si>
    <t>Kiemelt előirányzat száma</t>
  </si>
  <si>
    <t>Kiadási jogcímek</t>
  </si>
  <si>
    <t>I. Működési költségvetés kiadásai</t>
  </si>
  <si>
    <t>K1-K5</t>
  </si>
  <si>
    <t>Munkaadókat terhelő járulékok és szoc. hozz. adó</t>
  </si>
  <si>
    <t>II. Felhalmozási költségvetés kiadásai</t>
  </si>
  <si>
    <t>K6-K8</t>
  </si>
  <si>
    <t>KÖLTSÉGVETÉSI KIADÁSOK ÖSSZESEN:</t>
  </si>
  <si>
    <t>K1-K8</t>
  </si>
  <si>
    <t>IV. Finanszírozási kiadások</t>
  </si>
  <si>
    <t>K9</t>
  </si>
  <si>
    <t>Működési célú finanszírozási kiadások</t>
  </si>
  <si>
    <t>K1-K9</t>
  </si>
  <si>
    <t>ezer forintban</t>
  </si>
  <si>
    <t>K914</t>
  </si>
  <si>
    <t>B814</t>
  </si>
  <si>
    <t xml:space="preserve">2017. évi módosított előirányzat </t>
  </si>
  <si>
    <t>Módosítás</t>
  </si>
  <si>
    <t xml:space="preserve">1.2. melléklet Monostorapáti község Önkormányzata Képviselő-testületének </t>
  </si>
  <si>
    <t>2017. évi módosított előirányzat</t>
  </si>
  <si>
    <t>1. melléklet az 5 /2017. (V.25.)</t>
  </si>
  <si>
    <t>1.1  melléklet az  5/2017. (V.25.)</t>
  </si>
  <si>
    <t>5/2017.(V.25 .) önkormányzati rendeletéhez.</t>
  </si>
  <si>
    <t>5/2017.(V.25.) önkormányzati rendeletéhez.</t>
  </si>
  <si>
    <t>2017. évi  költségvetésről szóló       5 /2017. (V.25.) önkormányzati rendelethez</t>
  </si>
  <si>
    <t>"6.  melléklet az    5 /2017.(V.25 .) rendelethez"</t>
  </si>
  <si>
    <t>"5.  melléklet az      5/2017.(V.25.)  rendelethez"</t>
  </si>
  <si>
    <t xml:space="preserve"> 5/2017. (V.25.) önkormányzati rendeletéhez.</t>
  </si>
  <si>
    <t xml:space="preserve">  5/2017.(V.25. )  önkormányzati rendeletéhez</t>
  </si>
  <si>
    <t>9. mell. az  5/2017. (V.25..)</t>
  </si>
  <si>
    <t>10. mell. az 5 /2017. (V.25 .)</t>
  </si>
  <si>
    <t>11. melléklet az   5 /2017. (V.25.)</t>
  </si>
  <si>
    <t>2017. évi teljesítés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</si>
</sst>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i/>
      <sz val="9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  <font>
      <sz val="8"/>
      <color indexed="8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98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0" fillId="0" borderId="0" xfId="0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3" fontId="0" fillId="0" borderId="1" xfId="0" applyNumberFormat="1" applyBorder="1" applyAlignment="1">
      <alignment horizontal="right"/>
    </xf>
    <xf numFmtId="3" fontId="0" fillId="0" borderId="1" xfId="0" applyNumberFormat="1" applyBorder="1"/>
    <xf numFmtId="3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/>
    <xf numFmtId="0" fontId="2" fillId="0" borderId="1" xfId="0" applyFont="1" applyBorder="1"/>
    <xf numFmtId="0" fontId="4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/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0" xfId="0" applyFont="1" applyBorder="1" applyAlignment="1"/>
    <xf numFmtId="0" fontId="6" fillId="0" borderId="10" xfId="0" applyFont="1" applyBorder="1" applyAlignment="1">
      <alignment horizontal="right" wrapText="1"/>
    </xf>
    <xf numFmtId="0" fontId="6" fillId="0" borderId="11" xfId="0" applyFont="1" applyBorder="1"/>
    <xf numFmtId="0" fontId="6" fillId="0" borderId="0" xfId="0" applyFont="1" applyBorder="1"/>
    <xf numFmtId="0" fontId="6" fillId="0" borderId="11" xfId="0" applyFont="1" applyBorder="1" applyAlignment="1">
      <alignment wrapText="1"/>
    </xf>
    <xf numFmtId="0" fontId="6" fillId="0" borderId="2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/>
    <xf numFmtId="3" fontId="6" fillId="0" borderId="1" xfId="0" applyNumberFormat="1" applyFont="1" applyBorder="1"/>
    <xf numFmtId="0" fontId="7" fillId="0" borderId="1" xfId="0" applyFont="1" applyBorder="1"/>
    <xf numFmtId="0" fontId="7" fillId="0" borderId="1" xfId="0" applyFont="1" applyFill="1" applyBorder="1"/>
    <xf numFmtId="0" fontId="6" fillId="0" borderId="0" xfId="0" applyFont="1"/>
    <xf numFmtId="0" fontId="3" fillId="0" borderId="0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3" fontId="10" fillId="0" borderId="1" xfId="0" applyNumberFormat="1" applyFont="1" applyBorder="1"/>
    <xf numFmtId="0" fontId="1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6" fillId="0" borderId="0" xfId="0" applyFont="1" applyBorder="1" applyAlignment="1"/>
    <xf numFmtId="0" fontId="1" fillId="0" borderId="8" xfId="0" applyFont="1" applyBorder="1" applyAlignment="1">
      <alignment horizontal="right"/>
    </xf>
    <xf numFmtId="0" fontId="0" fillId="0" borderId="1" xfId="0" applyBorder="1" applyAlignment="1">
      <alignment horizontal="left" wrapText="1"/>
    </xf>
    <xf numFmtId="0" fontId="1" fillId="0" borderId="1" xfId="0" applyFont="1" applyBorder="1"/>
    <xf numFmtId="3" fontId="0" fillId="0" borderId="15" xfId="0" applyNumberFormat="1" applyBorder="1"/>
    <xf numFmtId="3" fontId="0" fillId="0" borderId="0" xfId="0" applyNumberFormat="1" applyBorder="1"/>
    <xf numFmtId="0" fontId="6" fillId="0" borderId="0" xfId="0" applyFont="1" applyBorder="1" applyAlignment="1"/>
    <xf numFmtId="0" fontId="0" fillId="0" borderId="0" xfId="0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0" fillId="0" borderId="0" xfId="0" applyAlignment="1"/>
    <xf numFmtId="0" fontId="6" fillId="0" borderId="0" xfId="0" applyFont="1" applyBorder="1" applyAlignment="1">
      <alignment horizontal="left"/>
    </xf>
    <xf numFmtId="0" fontId="5" fillId="0" borderId="0" xfId="0" applyFont="1" applyBorder="1"/>
    <xf numFmtId="0" fontId="0" fillId="0" borderId="1" xfId="0" applyBorder="1" applyAlignment="1">
      <alignment horizontal="right"/>
    </xf>
    <xf numFmtId="0" fontId="17" fillId="0" borderId="0" xfId="0" applyFont="1"/>
    <xf numFmtId="0" fontId="14" fillId="2" borderId="21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left" vertical="center" indent="1"/>
    </xf>
    <xf numFmtId="0" fontId="13" fillId="0" borderId="26" xfId="0" applyFont="1" applyBorder="1" applyAlignment="1">
      <alignment horizontal="left" vertical="center" indent="1"/>
    </xf>
    <xf numFmtId="0" fontId="13" fillId="0" borderId="26" xfId="0" applyFont="1" applyBorder="1"/>
    <xf numFmtId="0" fontId="13" fillId="0" borderId="27" xfId="0" applyFont="1" applyBorder="1" applyAlignment="1">
      <alignment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left" vertical="center" indent="1"/>
    </xf>
    <xf numFmtId="0" fontId="13" fillId="0" borderId="30" xfId="0" applyFont="1" applyBorder="1" applyAlignment="1">
      <alignment horizontal="left" vertical="center" indent="1"/>
    </xf>
    <xf numFmtId="0" fontId="13" fillId="0" borderId="30" xfId="0" applyFont="1" applyBorder="1"/>
    <xf numFmtId="0" fontId="13" fillId="0" borderId="31" xfId="0" applyFont="1" applyBorder="1" applyAlignment="1">
      <alignment vertical="center"/>
    </xf>
    <xf numFmtId="0" fontId="13" fillId="0" borderId="32" xfId="0" applyFont="1" applyBorder="1" applyAlignment="1">
      <alignment horizontal="center" vertical="center"/>
    </xf>
    <xf numFmtId="0" fontId="13" fillId="0" borderId="33" xfId="0" applyFont="1" applyBorder="1" applyAlignment="1">
      <alignment horizontal="left" vertical="center"/>
    </xf>
    <xf numFmtId="0" fontId="13" fillId="0" borderId="34" xfId="0" applyFont="1" applyBorder="1" applyAlignment="1">
      <alignment horizontal="left" vertical="center" indent="1"/>
    </xf>
    <xf numFmtId="0" fontId="13" fillId="0" borderId="34" xfId="0" applyFont="1" applyBorder="1"/>
    <xf numFmtId="0" fontId="13" fillId="0" borderId="35" xfId="0" applyFont="1" applyBorder="1" applyAlignment="1">
      <alignment vertical="center"/>
    </xf>
    <xf numFmtId="0" fontId="13" fillId="0" borderId="36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 indent="1"/>
    </xf>
    <xf numFmtId="0" fontId="13" fillId="0" borderId="13" xfId="0" applyFont="1" applyBorder="1"/>
    <xf numFmtId="0" fontId="13" fillId="2" borderId="20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left" vertical="center" indent="1"/>
    </xf>
    <xf numFmtId="0" fontId="14" fillId="2" borderId="22" xfId="0" applyFont="1" applyFill="1" applyBorder="1" applyAlignment="1">
      <alignment horizontal="left" vertical="center" indent="1"/>
    </xf>
    <xf numFmtId="0" fontId="14" fillId="2" borderId="22" xfId="0" applyFont="1" applyFill="1" applyBorder="1"/>
    <xf numFmtId="0" fontId="14" fillId="2" borderId="23" xfId="0" applyFont="1" applyFill="1" applyBorder="1"/>
    <xf numFmtId="0" fontId="13" fillId="0" borderId="26" xfId="0" applyFont="1" applyBorder="1" applyAlignment="1">
      <alignment vertical="center"/>
    </xf>
    <xf numFmtId="0" fontId="13" fillId="0" borderId="33" xfId="0" applyFont="1" applyBorder="1" applyAlignment="1">
      <alignment horizontal="left" vertical="center" indent="1"/>
    </xf>
    <xf numFmtId="0" fontId="13" fillId="2" borderId="22" xfId="0" applyFont="1" applyFill="1" applyBorder="1" applyAlignment="1">
      <alignment horizontal="left" vertical="center" indent="1"/>
    </xf>
    <xf numFmtId="0" fontId="13" fillId="0" borderId="20" xfId="0" applyFont="1" applyBorder="1" applyAlignment="1">
      <alignment horizontal="center" vertical="center"/>
    </xf>
    <xf numFmtId="0" fontId="13" fillId="0" borderId="20" xfId="0" applyFont="1" applyBorder="1" applyAlignment="1">
      <alignment horizontal="left" vertical="center"/>
    </xf>
    <xf numFmtId="0" fontId="13" fillId="0" borderId="37" xfId="0" applyFont="1" applyBorder="1" applyAlignment="1">
      <alignment horizontal="left" vertical="center" indent="1"/>
    </xf>
    <xf numFmtId="0" fontId="13" fillId="0" borderId="37" xfId="0" applyFont="1" applyBorder="1"/>
    <xf numFmtId="0" fontId="13" fillId="0" borderId="37" xfId="0" applyFont="1" applyBorder="1" applyAlignment="1">
      <alignment vertical="center"/>
    </xf>
    <xf numFmtId="0" fontId="13" fillId="0" borderId="38" xfId="0" applyFont="1" applyBorder="1" applyAlignment="1">
      <alignment vertical="center"/>
    </xf>
    <xf numFmtId="0" fontId="13" fillId="0" borderId="12" xfId="0" applyFont="1" applyBorder="1" applyAlignment="1">
      <alignment horizontal="left" vertical="center" indent="1"/>
    </xf>
    <xf numFmtId="0" fontId="14" fillId="2" borderId="23" xfId="0" applyFont="1" applyFill="1" applyBorder="1" applyAlignment="1">
      <alignment vertical="center"/>
    </xf>
    <xf numFmtId="0" fontId="14" fillId="2" borderId="41" xfId="0" applyFont="1" applyFill="1" applyBorder="1" applyAlignment="1">
      <alignment horizontal="left" vertical="center" indent="1"/>
    </xf>
    <xf numFmtId="0" fontId="14" fillId="2" borderId="42" xfId="0" applyFont="1" applyFill="1" applyBorder="1" applyAlignment="1">
      <alignment horizontal="left" vertical="center" indent="1"/>
    </xf>
    <xf numFmtId="0" fontId="14" fillId="2" borderId="42" xfId="0" applyFont="1" applyFill="1" applyBorder="1"/>
    <xf numFmtId="0" fontId="14" fillId="2" borderId="43" xfId="0" applyFont="1" applyFill="1" applyBorder="1"/>
    <xf numFmtId="0" fontId="13" fillId="2" borderId="41" xfId="0" applyFont="1" applyFill="1" applyBorder="1" applyAlignment="1">
      <alignment horizontal="center" vertical="center"/>
    </xf>
    <xf numFmtId="0" fontId="14" fillId="2" borderId="44" xfId="0" applyFont="1" applyFill="1" applyBorder="1" applyAlignment="1">
      <alignment horizontal="left" vertical="center" indent="1"/>
    </xf>
    <xf numFmtId="0" fontId="14" fillId="2" borderId="13" xfId="0" applyFont="1" applyFill="1" applyBorder="1"/>
    <xf numFmtId="0" fontId="16" fillId="2" borderId="21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/>
    </xf>
    <xf numFmtId="0" fontId="16" fillId="2" borderId="23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left" vertical="center" indent="1"/>
    </xf>
    <xf numFmtId="0" fontId="17" fillId="0" borderId="26" xfId="0" applyFont="1" applyBorder="1" applyAlignment="1">
      <alignment horizontal="left" vertical="center" indent="1"/>
    </xf>
    <xf numFmtId="0" fontId="17" fillId="0" borderId="26" xfId="0" applyFont="1" applyBorder="1"/>
    <xf numFmtId="0" fontId="17" fillId="0" borderId="27" xfId="0" applyFont="1" applyBorder="1" applyAlignment="1">
      <alignment vertical="center"/>
    </xf>
    <xf numFmtId="0" fontId="17" fillId="0" borderId="28" xfId="0" applyFont="1" applyBorder="1" applyAlignment="1">
      <alignment horizontal="center" vertical="center"/>
    </xf>
    <xf numFmtId="0" fontId="17" fillId="0" borderId="29" xfId="0" applyFont="1" applyBorder="1" applyAlignment="1">
      <alignment horizontal="left" vertical="center" indent="1"/>
    </xf>
    <xf numFmtId="0" fontId="17" fillId="0" borderId="30" xfId="0" applyFont="1" applyBorder="1" applyAlignment="1">
      <alignment horizontal="left" vertical="center" indent="1"/>
    </xf>
    <xf numFmtId="0" fontId="17" fillId="0" borderId="30" xfId="0" applyFont="1" applyBorder="1"/>
    <xf numFmtId="0" fontId="17" fillId="0" borderId="31" xfId="0" applyFont="1" applyBorder="1" applyAlignment="1">
      <alignment vertical="center"/>
    </xf>
    <xf numFmtId="0" fontId="17" fillId="0" borderId="32" xfId="0" applyFont="1" applyBorder="1" applyAlignment="1">
      <alignment horizontal="center" vertical="center"/>
    </xf>
    <xf numFmtId="0" fontId="17" fillId="0" borderId="33" xfId="0" applyFont="1" applyBorder="1" applyAlignment="1">
      <alignment horizontal="left" vertical="center"/>
    </xf>
    <xf numFmtId="0" fontId="17" fillId="0" borderId="34" xfId="0" applyFont="1" applyBorder="1" applyAlignment="1">
      <alignment horizontal="left" vertical="center" indent="1"/>
    </xf>
    <xf numFmtId="0" fontId="17" fillId="0" borderId="34" xfId="0" applyFont="1" applyBorder="1"/>
    <xf numFmtId="0" fontId="17" fillId="0" borderId="35" xfId="0" applyFont="1" applyBorder="1" applyAlignment="1">
      <alignment vertical="center"/>
    </xf>
    <xf numFmtId="0" fontId="17" fillId="0" borderId="36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7" fillId="0" borderId="13" xfId="0" applyFont="1" applyBorder="1" applyAlignment="1">
      <alignment horizontal="left" vertical="center" indent="1"/>
    </xf>
    <xf numFmtId="0" fontId="17" fillId="0" borderId="13" xfId="0" applyFont="1" applyBorder="1"/>
    <xf numFmtId="0" fontId="17" fillId="0" borderId="14" xfId="0" applyFont="1" applyBorder="1" applyAlignment="1">
      <alignment vertical="center"/>
    </xf>
    <xf numFmtId="0" fontId="17" fillId="2" borderId="20" xfId="0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horizontal="left" vertical="center" indent="1"/>
    </xf>
    <xf numFmtId="0" fontId="16" fillId="2" borderId="22" xfId="0" applyFont="1" applyFill="1" applyBorder="1" applyAlignment="1">
      <alignment horizontal="left" vertical="center" indent="1"/>
    </xf>
    <xf numFmtId="0" fontId="16" fillId="2" borderId="22" xfId="0" applyFont="1" applyFill="1" applyBorder="1"/>
    <xf numFmtId="0" fontId="16" fillId="2" borderId="23" xfId="0" applyFont="1" applyFill="1" applyBorder="1"/>
    <xf numFmtId="0" fontId="17" fillId="0" borderId="26" xfId="0" applyFont="1" applyBorder="1" applyAlignment="1">
      <alignment vertical="center"/>
    </xf>
    <xf numFmtId="0" fontId="17" fillId="2" borderId="22" xfId="0" applyFont="1" applyFill="1" applyBorder="1" applyAlignment="1">
      <alignment horizontal="left" vertical="center" indent="1"/>
    </xf>
    <xf numFmtId="0" fontId="17" fillId="0" borderId="20" xfId="0" applyFont="1" applyBorder="1" applyAlignment="1">
      <alignment horizontal="center" vertical="center"/>
    </xf>
    <xf numFmtId="0" fontId="17" fillId="0" borderId="20" xfId="0" applyFont="1" applyBorder="1" applyAlignment="1">
      <alignment horizontal="left" vertical="center"/>
    </xf>
    <xf numFmtId="0" fontId="17" fillId="0" borderId="37" xfId="0" applyFont="1" applyBorder="1" applyAlignment="1">
      <alignment horizontal="left" vertical="center" indent="1"/>
    </xf>
    <xf numFmtId="0" fontId="17" fillId="0" borderId="37" xfId="0" applyFont="1" applyBorder="1"/>
    <xf numFmtId="0" fontId="17" fillId="0" borderId="37" xfId="0" applyFont="1" applyBorder="1" applyAlignment="1">
      <alignment vertical="center"/>
    </xf>
    <xf numFmtId="0" fontId="17" fillId="0" borderId="38" xfId="0" applyFont="1" applyBorder="1" applyAlignment="1">
      <alignment vertical="center"/>
    </xf>
    <xf numFmtId="0" fontId="17" fillId="0" borderId="33" xfId="0" applyFont="1" applyBorder="1" applyAlignment="1">
      <alignment horizontal="left" vertical="center" indent="1"/>
    </xf>
    <xf numFmtId="0" fontId="17" fillId="0" borderId="12" xfId="0" applyFont="1" applyBorder="1" applyAlignment="1">
      <alignment horizontal="left" vertical="center" indent="1"/>
    </xf>
    <xf numFmtId="0" fontId="16" fillId="2" borderId="23" xfId="0" applyFont="1" applyFill="1" applyBorder="1" applyAlignment="1">
      <alignment vertical="center"/>
    </xf>
    <xf numFmtId="0" fontId="16" fillId="2" borderId="41" xfId="0" applyFont="1" applyFill="1" applyBorder="1" applyAlignment="1">
      <alignment horizontal="left" vertical="center" indent="1"/>
    </xf>
    <xf numFmtId="0" fontId="16" fillId="2" borderId="42" xfId="0" applyFont="1" applyFill="1" applyBorder="1" applyAlignment="1">
      <alignment horizontal="left" vertical="center" indent="1"/>
    </xf>
    <xf numFmtId="0" fontId="16" fillId="2" borderId="42" xfId="0" applyFont="1" applyFill="1" applyBorder="1"/>
    <xf numFmtId="0" fontId="16" fillId="2" borderId="43" xfId="0" applyFont="1" applyFill="1" applyBorder="1"/>
    <xf numFmtId="0" fontId="17" fillId="2" borderId="41" xfId="0" applyFont="1" applyFill="1" applyBorder="1" applyAlignment="1">
      <alignment horizontal="center" vertical="center"/>
    </xf>
    <xf numFmtId="0" fontId="16" fillId="2" borderId="44" xfId="0" applyFont="1" applyFill="1" applyBorder="1" applyAlignment="1">
      <alignment horizontal="left" vertical="center" indent="1"/>
    </xf>
    <xf numFmtId="0" fontId="16" fillId="2" borderId="13" xfId="0" applyFont="1" applyFill="1" applyBorder="1"/>
    <xf numFmtId="0" fontId="17" fillId="0" borderId="25" xfId="0" applyFont="1" applyBorder="1" applyAlignment="1">
      <alignment horizontal="center" vertical="center"/>
    </xf>
    <xf numFmtId="0" fontId="17" fillId="0" borderId="27" xfId="0" applyFont="1" applyBorder="1"/>
    <xf numFmtId="0" fontId="17" fillId="0" borderId="29" xfId="0" applyFont="1" applyBorder="1" applyAlignment="1">
      <alignment horizontal="center" vertical="center"/>
    </xf>
    <xf numFmtId="0" fontId="17" fillId="0" borderId="30" xfId="0" applyFont="1" applyBorder="1" applyAlignment="1">
      <alignment vertical="center" wrapText="1"/>
    </xf>
    <xf numFmtId="0" fontId="17" fillId="0" borderId="31" xfId="0" applyFont="1" applyBorder="1"/>
    <xf numFmtId="0" fontId="17" fillId="0" borderId="30" xfId="0" applyFont="1" applyBorder="1" applyAlignment="1">
      <alignment vertical="center"/>
    </xf>
    <xf numFmtId="0" fontId="17" fillId="0" borderId="33" xfId="0" applyFont="1" applyBorder="1" applyAlignment="1">
      <alignment horizontal="center" vertical="center"/>
    </xf>
    <xf numFmtId="0" fontId="17" fillId="0" borderId="34" xfId="0" applyFont="1" applyBorder="1" applyAlignment="1">
      <alignment vertical="center"/>
    </xf>
    <xf numFmtId="0" fontId="16" fillId="2" borderId="41" xfId="0" applyFont="1" applyFill="1" applyBorder="1" applyAlignment="1">
      <alignment vertical="center"/>
    </xf>
    <xf numFmtId="0" fontId="16" fillId="2" borderId="42" xfId="0" applyFont="1" applyFill="1" applyBorder="1" applyAlignment="1">
      <alignment vertical="center"/>
    </xf>
    <xf numFmtId="0" fontId="17" fillId="2" borderId="43" xfId="0" applyFont="1" applyFill="1" applyBorder="1"/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left"/>
    </xf>
    <xf numFmtId="0" fontId="17" fillId="0" borderId="0" xfId="0" applyFont="1" applyAlignment="1">
      <alignment horizontal="right"/>
    </xf>
    <xf numFmtId="0" fontId="16" fillId="2" borderId="17" xfId="0" applyFont="1" applyFill="1" applyBorder="1" applyAlignment="1">
      <alignment horizontal="center" vertical="center" textRotation="90" wrapText="1"/>
    </xf>
    <xf numFmtId="0" fontId="16" fillId="2" borderId="19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/>
    </xf>
    <xf numFmtId="0" fontId="17" fillId="0" borderId="22" xfId="0" applyFont="1" applyBorder="1" applyAlignment="1">
      <alignment vertical="center"/>
    </xf>
    <xf numFmtId="0" fontId="17" fillId="0" borderId="23" xfId="0" applyFont="1" applyBorder="1" applyAlignment="1">
      <alignment vertical="center"/>
    </xf>
    <xf numFmtId="0" fontId="17" fillId="2" borderId="41" xfId="0" applyFont="1" applyFill="1" applyBorder="1" applyAlignment="1">
      <alignment vertical="center"/>
    </xf>
    <xf numFmtId="0" fontId="17" fillId="2" borderId="43" xfId="0" applyFont="1" applyFill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 vertical="center"/>
    </xf>
    <xf numFmtId="0" fontId="16" fillId="0" borderId="0" xfId="0" applyFont="1" applyAlignment="1">
      <alignment vertical="center"/>
    </xf>
    <xf numFmtId="0" fontId="16" fillId="2" borderId="17" xfId="0" applyFont="1" applyFill="1" applyBorder="1" applyAlignment="1">
      <alignment horizontal="center" vertical="center" textRotation="90"/>
    </xf>
    <xf numFmtId="0" fontId="16" fillId="2" borderId="18" xfId="0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7" fillId="2" borderId="21" xfId="0" applyFont="1" applyFill="1" applyBorder="1" applyAlignment="1">
      <alignment horizontal="center" vertical="center"/>
    </xf>
    <xf numFmtId="0" fontId="16" fillId="0" borderId="22" xfId="0" applyFont="1" applyBorder="1" applyAlignment="1">
      <alignment horizontal="left" vertical="center" indent="1"/>
    </xf>
    <xf numFmtId="0" fontId="17" fillId="0" borderId="22" xfId="0" applyFont="1" applyBorder="1"/>
    <xf numFmtId="0" fontId="17" fillId="0" borderId="23" xfId="0" applyFont="1" applyBorder="1"/>
    <xf numFmtId="0" fontId="17" fillId="0" borderId="30" xfId="0" applyFont="1" applyBorder="1" applyAlignment="1">
      <alignment horizontal="left" vertical="center" indent="4"/>
    </xf>
    <xf numFmtId="0" fontId="18" fillId="2" borderId="22" xfId="0" applyFont="1" applyFill="1" applyBorder="1" applyAlignment="1">
      <alignment horizontal="left" vertical="center" indent="1"/>
    </xf>
    <xf numFmtId="0" fontId="17" fillId="0" borderId="12" xfId="0" applyFont="1" applyBorder="1" applyAlignment="1">
      <alignment horizontal="center" vertical="center"/>
    </xf>
    <xf numFmtId="0" fontId="17" fillId="2" borderId="22" xfId="0" applyFont="1" applyFill="1" applyBorder="1"/>
    <xf numFmtId="0" fontId="17" fillId="0" borderId="45" xfId="0" applyFont="1" applyBorder="1" applyAlignment="1">
      <alignment horizontal="center" vertical="center"/>
    </xf>
    <xf numFmtId="0" fontId="17" fillId="0" borderId="46" xfId="0" applyFont="1" applyBorder="1"/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7" fillId="0" borderId="0" xfId="0" applyFont="1" applyAlignment="1">
      <alignment horizontal="right" vertical="center"/>
    </xf>
    <xf numFmtId="0" fontId="16" fillId="2" borderId="20" xfId="0" applyFont="1" applyFill="1" applyBorder="1" applyAlignment="1">
      <alignment horizontal="center" vertical="center"/>
    </xf>
    <xf numFmtId="0" fontId="16" fillId="2" borderId="37" xfId="0" applyFont="1" applyFill="1" applyBorder="1" applyAlignment="1">
      <alignment horizontal="center" vertical="center"/>
    </xf>
    <xf numFmtId="0" fontId="16" fillId="2" borderId="39" xfId="0" applyFont="1" applyFill="1" applyBorder="1" applyAlignment="1">
      <alignment horizontal="center" vertical="center"/>
    </xf>
    <xf numFmtId="0" fontId="16" fillId="2" borderId="40" xfId="0" applyFont="1" applyFill="1" applyBorder="1" applyAlignment="1">
      <alignment horizontal="center" vertical="center"/>
    </xf>
    <xf numFmtId="0" fontId="16" fillId="2" borderId="38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right" vertical="center" wrapText="1"/>
    </xf>
    <xf numFmtId="0" fontId="18" fillId="0" borderId="0" xfId="0" applyFont="1" applyAlignment="1">
      <alignment horizontal="right" vertical="center"/>
    </xf>
    <xf numFmtId="0" fontId="16" fillId="2" borderId="16" xfId="0" applyFont="1" applyFill="1" applyBorder="1" applyAlignment="1">
      <alignment horizontal="center" vertical="center" textRotation="90"/>
    </xf>
    <xf numFmtId="0" fontId="16" fillId="2" borderId="20" xfId="0" applyFont="1" applyFill="1" applyBorder="1" applyAlignment="1">
      <alignment horizontal="center" vertical="center" textRotation="90"/>
    </xf>
    <xf numFmtId="0" fontId="16" fillId="2" borderId="17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37" xfId="0" applyFont="1" applyFill="1" applyBorder="1" applyAlignment="1">
      <alignment horizontal="center" vertical="center"/>
    </xf>
    <xf numFmtId="0" fontId="14" fillId="2" borderId="39" xfId="0" applyFont="1" applyFill="1" applyBorder="1" applyAlignment="1">
      <alignment horizontal="center" vertical="center"/>
    </xf>
    <xf numFmtId="0" fontId="14" fillId="2" borderId="40" xfId="0" applyFont="1" applyFill="1" applyBorder="1" applyAlignment="1">
      <alignment horizontal="center" vertical="center"/>
    </xf>
    <xf numFmtId="0" fontId="14" fillId="2" borderId="38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 textRotation="90"/>
    </xf>
    <xf numFmtId="0" fontId="14" fillId="2" borderId="20" xfId="0" applyFont="1" applyFill="1" applyBorder="1" applyAlignment="1">
      <alignment horizontal="center" vertical="center" textRotation="90"/>
    </xf>
    <xf numFmtId="0" fontId="14" fillId="2" borderId="17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3" xfId="0" applyFont="1" applyBorder="1" applyAlignment="1">
      <alignment horizontal="center" vertical="center" textRotation="90"/>
    </xf>
    <xf numFmtId="0" fontId="6" fillId="0" borderId="5" xfId="0" applyFont="1" applyBorder="1" applyAlignment="1">
      <alignment horizontal="center" vertical="center" textRotation="90"/>
    </xf>
    <xf numFmtId="0" fontId="6" fillId="0" borderId="4" xfId="0" applyFont="1" applyBorder="1" applyAlignment="1">
      <alignment horizontal="center" vertical="center" textRotation="90"/>
    </xf>
    <xf numFmtId="0" fontId="6" fillId="0" borderId="9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0" borderId="5" xfId="0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/>
    <xf numFmtId="0" fontId="0" fillId="0" borderId="0" xfId="0" applyBorder="1" applyAlignment="1">
      <alignment horizontal="center"/>
    </xf>
    <xf numFmtId="0" fontId="0" fillId="0" borderId="0" xfId="0" applyAlignment="1"/>
    <xf numFmtId="0" fontId="3" fillId="0" borderId="0" xfId="0" applyFont="1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14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topLeftCell="C1" zoomScaleNormal="100" workbookViewId="0">
      <selection activeCell="F1" sqref="F1:H1"/>
    </sheetView>
  </sheetViews>
  <sheetFormatPr defaultRowHeight="15"/>
  <cols>
    <col min="1" max="1" width="7.42578125" style="13" customWidth="1"/>
    <col min="2" max="2" width="47.140625" style="13" customWidth="1"/>
    <col min="3" max="3" width="10.7109375" style="13" customWidth="1"/>
    <col min="4" max="4" width="13" style="13" customWidth="1"/>
    <col min="5" max="5" width="51.5703125" style="13" customWidth="1"/>
    <col min="6" max="6" width="12" style="13" customWidth="1"/>
    <col min="7" max="7" width="15.85546875" style="13" customWidth="1"/>
    <col min="8" max="8" width="0.85546875" style="13" hidden="1" customWidth="1"/>
    <col min="9" max="16384" width="9.140625" style="13"/>
  </cols>
  <sheetData>
    <row r="1" spans="1:8" ht="15" customHeight="1">
      <c r="A1" s="250" t="s">
        <v>253</v>
      </c>
      <c r="B1" s="250"/>
      <c r="C1" s="250"/>
      <c r="D1" s="250"/>
      <c r="E1" s="250"/>
      <c r="F1" s="251" t="s">
        <v>328</v>
      </c>
      <c r="G1" s="251"/>
      <c r="H1" s="251"/>
    </row>
    <row r="2" spans="1:8" ht="15" customHeight="1">
      <c r="A2" s="250" t="s">
        <v>190</v>
      </c>
      <c r="B2" s="250"/>
      <c r="C2" s="250"/>
      <c r="D2" s="250"/>
      <c r="E2" s="250"/>
      <c r="F2" s="252" t="s">
        <v>191</v>
      </c>
      <c r="G2" s="252"/>
      <c r="H2" s="252"/>
    </row>
    <row r="3" spans="1:8">
      <c r="A3" s="93"/>
      <c r="B3" s="93"/>
      <c r="C3" s="93"/>
      <c r="D3" s="93"/>
      <c r="E3" s="93"/>
      <c r="F3" s="93"/>
      <c r="G3" s="93"/>
    </row>
    <row r="4" spans="1:8" ht="15.75" thickBot="1">
      <c r="A4" s="253" t="s">
        <v>192</v>
      </c>
      <c r="B4" s="253"/>
      <c r="C4" s="253"/>
      <c r="D4" s="253"/>
      <c r="E4" s="253"/>
      <c r="F4" s="253"/>
      <c r="G4" s="253"/>
    </row>
    <row r="5" spans="1:8" ht="16.5" thickTop="1" thickBot="1">
      <c r="A5" s="254" t="s">
        <v>0</v>
      </c>
      <c r="B5" s="256" t="s">
        <v>193</v>
      </c>
      <c r="C5" s="257"/>
      <c r="D5" s="257"/>
      <c r="E5" s="257" t="s">
        <v>194</v>
      </c>
      <c r="F5" s="257"/>
      <c r="G5" s="258"/>
    </row>
    <row r="6" spans="1:8" ht="33" customHeight="1" thickBot="1">
      <c r="A6" s="255"/>
      <c r="B6" s="143" t="s">
        <v>1</v>
      </c>
      <c r="C6" s="144" t="s">
        <v>195</v>
      </c>
      <c r="D6" s="144" t="s">
        <v>254</v>
      </c>
      <c r="E6" s="145" t="s">
        <v>1</v>
      </c>
      <c r="F6" s="144" t="s">
        <v>195</v>
      </c>
      <c r="G6" s="146" t="s">
        <v>254</v>
      </c>
    </row>
    <row r="7" spans="1:8" ht="15.75" thickBot="1">
      <c r="A7" s="147">
        <v>1</v>
      </c>
      <c r="B7" s="148">
        <v>2</v>
      </c>
      <c r="C7" s="149"/>
      <c r="D7" s="149">
        <v>3</v>
      </c>
      <c r="E7" s="149">
        <v>4</v>
      </c>
      <c r="F7" s="149"/>
      <c r="G7" s="150">
        <v>5</v>
      </c>
    </row>
    <row r="8" spans="1:8">
      <c r="A8" s="151" t="s">
        <v>140</v>
      </c>
      <c r="B8" s="152" t="s">
        <v>196</v>
      </c>
      <c r="C8" s="153" t="s">
        <v>197</v>
      </c>
      <c r="D8" s="154">
        <v>120306</v>
      </c>
      <c r="E8" s="153" t="s">
        <v>198</v>
      </c>
      <c r="F8" s="153" t="s">
        <v>199</v>
      </c>
      <c r="G8" s="155">
        <v>65475</v>
      </c>
    </row>
    <row r="9" spans="1:8">
      <c r="A9" s="156" t="s">
        <v>141</v>
      </c>
      <c r="B9" s="157" t="s">
        <v>33</v>
      </c>
      <c r="C9" s="158" t="s">
        <v>200</v>
      </c>
      <c r="D9" s="159">
        <v>46228</v>
      </c>
      <c r="E9" s="158" t="s">
        <v>201</v>
      </c>
      <c r="F9" s="158" t="s">
        <v>202</v>
      </c>
      <c r="G9" s="160">
        <v>14124</v>
      </c>
    </row>
    <row r="10" spans="1:8">
      <c r="A10" s="156" t="s">
        <v>142</v>
      </c>
      <c r="B10" s="157" t="s">
        <v>27</v>
      </c>
      <c r="C10" s="158" t="s">
        <v>203</v>
      </c>
      <c r="D10" s="159">
        <v>1381</v>
      </c>
      <c r="E10" s="158" t="s">
        <v>204</v>
      </c>
      <c r="F10" s="158" t="s">
        <v>205</v>
      </c>
      <c r="G10" s="160">
        <v>28757</v>
      </c>
    </row>
    <row r="11" spans="1:8">
      <c r="A11" s="156"/>
      <c r="B11" s="157" t="s">
        <v>206</v>
      </c>
      <c r="C11" s="158" t="s">
        <v>207</v>
      </c>
      <c r="D11" s="159">
        <v>0</v>
      </c>
      <c r="E11" s="158" t="s">
        <v>132</v>
      </c>
      <c r="F11" s="158" t="s">
        <v>208</v>
      </c>
      <c r="G11" s="160">
        <v>6500</v>
      </c>
    </row>
    <row r="12" spans="1:8" ht="15.75" thickBot="1">
      <c r="A12" s="161" t="s">
        <v>143</v>
      </c>
      <c r="B12" s="162"/>
      <c r="C12" s="163"/>
      <c r="D12" s="164"/>
      <c r="E12" s="163" t="s">
        <v>209</v>
      </c>
      <c r="F12" s="163" t="s">
        <v>210</v>
      </c>
      <c r="G12" s="165">
        <v>60020</v>
      </c>
    </row>
    <row r="13" spans="1:8" ht="15.75" thickBot="1">
      <c r="A13" s="166"/>
      <c r="B13" s="167"/>
      <c r="C13" s="168"/>
      <c r="D13" s="169"/>
      <c r="E13" s="163" t="s">
        <v>209</v>
      </c>
      <c r="F13" s="163" t="s">
        <v>210</v>
      </c>
      <c r="G13" s="170">
        <v>5102</v>
      </c>
    </row>
    <row r="14" spans="1:8" ht="31.5" customHeight="1" thickBot="1">
      <c r="A14" s="171" t="s">
        <v>144</v>
      </c>
      <c r="B14" s="172" t="s">
        <v>211</v>
      </c>
      <c r="C14" s="173"/>
      <c r="D14" s="174">
        <f>SUM(D8:D12)</f>
        <v>167915</v>
      </c>
      <c r="E14" s="173" t="s">
        <v>212</v>
      </c>
      <c r="F14" s="173"/>
      <c r="G14" s="175">
        <f>SUM(G8:G13)</f>
        <v>179978</v>
      </c>
    </row>
    <row r="15" spans="1:8">
      <c r="A15" s="151"/>
      <c r="B15" s="152" t="s">
        <v>213</v>
      </c>
      <c r="C15" s="153" t="s">
        <v>214</v>
      </c>
      <c r="D15" s="154">
        <v>99133</v>
      </c>
      <c r="E15" s="176"/>
      <c r="F15" s="153"/>
      <c r="G15" s="155"/>
    </row>
    <row r="16" spans="1:8">
      <c r="A16" s="156"/>
      <c r="B16" s="157" t="s">
        <v>215</v>
      </c>
      <c r="C16" s="158" t="s">
        <v>323</v>
      </c>
      <c r="D16" s="159">
        <v>2500</v>
      </c>
      <c r="E16" s="158" t="s">
        <v>216</v>
      </c>
      <c r="F16" s="158" t="s">
        <v>322</v>
      </c>
      <c r="G16" s="160">
        <v>6035</v>
      </c>
    </row>
    <row r="17" spans="1:7" ht="15.75" thickBot="1">
      <c r="A17" s="156"/>
      <c r="B17" s="157" t="s">
        <v>217</v>
      </c>
      <c r="C17" s="158"/>
      <c r="D17" s="159"/>
      <c r="E17" s="158"/>
      <c r="F17" s="158"/>
      <c r="G17" s="160"/>
    </row>
    <row r="18" spans="1:7" ht="22.5" customHeight="1" thickBot="1">
      <c r="A18" s="171" t="s">
        <v>146</v>
      </c>
      <c r="B18" s="172" t="s">
        <v>222</v>
      </c>
      <c r="C18" s="177" t="s">
        <v>223</v>
      </c>
      <c r="D18" s="174">
        <f>SUM(D15:D17)</f>
        <v>101633</v>
      </c>
      <c r="E18" s="173" t="s">
        <v>224</v>
      </c>
      <c r="F18" s="173"/>
      <c r="G18" s="175">
        <f>SUM(G15:G17)</f>
        <v>6035</v>
      </c>
    </row>
    <row r="19" spans="1:7" ht="20.25" customHeight="1" thickBot="1">
      <c r="A19" s="171" t="s">
        <v>147</v>
      </c>
      <c r="B19" s="172" t="s">
        <v>225</v>
      </c>
      <c r="C19" s="173"/>
      <c r="D19" s="174">
        <f>SUM(D14+D18)</f>
        <v>269548</v>
      </c>
      <c r="E19" s="173" t="s">
        <v>226</v>
      </c>
      <c r="F19" s="173"/>
      <c r="G19" s="175">
        <f>SUM(G14+G18)</f>
        <v>186013</v>
      </c>
    </row>
    <row r="20" spans="1:7" ht="15.75" thickBot="1">
      <c r="A20" s="178"/>
      <c r="B20" s="179"/>
      <c r="C20" s="180"/>
      <c r="D20" s="181"/>
      <c r="E20" s="182"/>
      <c r="F20" s="180"/>
      <c r="G20" s="183"/>
    </row>
    <row r="21" spans="1:7" ht="21" customHeight="1" thickBot="1">
      <c r="A21" s="171"/>
      <c r="B21" s="245" t="s">
        <v>227</v>
      </c>
      <c r="C21" s="246"/>
      <c r="D21" s="247"/>
      <c r="E21" s="248" t="s">
        <v>228</v>
      </c>
      <c r="F21" s="246"/>
      <c r="G21" s="249"/>
    </row>
    <row r="22" spans="1:7">
      <c r="A22" s="151" t="s">
        <v>148</v>
      </c>
      <c r="B22" s="152" t="s">
        <v>229</v>
      </c>
      <c r="C22" s="153" t="s">
        <v>230</v>
      </c>
      <c r="D22" s="154"/>
      <c r="E22" s="153" t="s">
        <v>231</v>
      </c>
      <c r="F22" s="153" t="s">
        <v>232</v>
      </c>
      <c r="G22" s="155">
        <v>8554</v>
      </c>
    </row>
    <row r="23" spans="1:7">
      <c r="A23" s="156" t="s">
        <v>149</v>
      </c>
      <c r="B23" s="157" t="s">
        <v>233</v>
      </c>
      <c r="C23" s="158" t="s">
        <v>234</v>
      </c>
      <c r="D23" s="159"/>
      <c r="E23" s="158" t="s">
        <v>235</v>
      </c>
      <c r="F23" s="158" t="s">
        <v>236</v>
      </c>
      <c r="G23" s="160">
        <v>34398</v>
      </c>
    </row>
    <row r="24" spans="1:7" ht="15.75" thickBot="1">
      <c r="A24" s="161" t="s">
        <v>150</v>
      </c>
      <c r="B24" s="184" t="s">
        <v>237</v>
      </c>
      <c r="C24" s="163" t="s">
        <v>238</v>
      </c>
      <c r="D24" s="164">
        <v>1000</v>
      </c>
      <c r="E24" s="163" t="s">
        <v>239</v>
      </c>
      <c r="F24" s="163" t="s">
        <v>240</v>
      </c>
      <c r="G24" s="165">
        <v>1000</v>
      </c>
    </row>
    <row r="25" spans="1:7" ht="15.75" thickBot="1">
      <c r="A25" s="166"/>
      <c r="B25" s="185"/>
      <c r="C25" s="168"/>
      <c r="D25" s="169"/>
      <c r="E25" s="163" t="s">
        <v>239</v>
      </c>
      <c r="F25" s="163" t="s">
        <v>210</v>
      </c>
      <c r="G25" s="170">
        <v>40583</v>
      </c>
    </row>
    <row r="26" spans="1:7" ht="21.75" customHeight="1" thickBot="1">
      <c r="A26" s="171" t="s">
        <v>241</v>
      </c>
      <c r="B26" s="172" t="s">
        <v>242</v>
      </c>
      <c r="C26" s="173"/>
      <c r="D26" s="174">
        <f>SUM(D22:D24)</f>
        <v>1000</v>
      </c>
      <c r="E26" s="173" t="s">
        <v>243</v>
      </c>
      <c r="F26" s="173"/>
      <c r="G26" s="175">
        <f>SUM(G22:G25)</f>
        <v>84535</v>
      </c>
    </row>
    <row r="27" spans="1:7" ht="21.75" customHeight="1" thickBot="1">
      <c r="A27" s="171" t="s">
        <v>244</v>
      </c>
      <c r="B27" s="172" t="s">
        <v>245</v>
      </c>
      <c r="C27" s="173"/>
      <c r="D27" s="174"/>
      <c r="E27" s="173" t="s">
        <v>246</v>
      </c>
      <c r="F27" s="173"/>
      <c r="G27" s="186"/>
    </row>
    <row r="28" spans="1:7" ht="21" customHeight="1" thickBot="1">
      <c r="A28" s="171" t="s">
        <v>247</v>
      </c>
      <c r="B28" s="187" t="s">
        <v>248</v>
      </c>
      <c r="C28" s="188"/>
      <c r="D28" s="189">
        <f>SUM(D26:D27)</f>
        <v>1000</v>
      </c>
      <c r="E28" s="188" t="s">
        <v>249</v>
      </c>
      <c r="F28" s="188"/>
      <c r="G28" s="190">
        <f>SUM(G26:G27)</f>
        <v>84535</v>
      </c>
    </row>
    <row r="29" spans="1:7" ht="21" customHeight="1" thickBot="1">
      <c r="A29" s="191" t="s">
        <v>250</v>
      </c>
      <c r="B29" s="192" t="s">
        <v>251</v>
      </c>
      <c r="C29" s="192"/>
      <c r="D29" s="193">
        <f>SUM(D19+D28)</f>
        <v>270548</v>
      </c>
      <c r="E29" s="192" t="s">
        <v>252</v>
      </c>
      <c r="F29" s="192"/>
      <c r="G29" s="193">
        <f>SUM(G19+G28)</f>
        <v>270548</v>
      </c>
    </row>
    <row r="30" spans="1:7" ht="15.75" thickTop="1"/>
  </sheetData>
  <mergeCells count="10">
    <mergeCell ref="B21:D21"/>
    <mergeCell ref="E21:G21"/>
    <mergeCell ref="A1:E1"/>
    <mergeCell ref="F1:H1"/>
    <mergeCell ref="A2:E2"/>
    <mergeCell ref="F2:H2"/>
    <mergeCell ref="A4:G4"/>
    <mergeCell ref="A5:A6"/>
    <mergeCell ref="B5:D5"/>
    <mergeCell ref="E5:G5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38"/>
  <sheetViews>
    <sheetView topLeftCell="A4" workbookViewId="0">
      <selection activeCell="C29" sqref="C29"/>
    </sheetView>
  </sheetViews>
  <sheetFormatPr defaultRowHeight="15"/>
  <cols>
    <col min="1" max="1" width="8.7109375" style="13" customWidth="1"/>
    <col min="2" max="2" width="88.5703125" style="13" customWidth="1"/>
    <col min="3" max="3" width="26.7109375" style="13" customWidth="1"/>
    <col min="4" max="16384" width="9.140625" style="13"/>
  </cols>
  <sheetData>
    <row r="1" spans="1:5" ht="15.75">
      <c r="A1" s="296" t="s">
        <v>255</v>
      </c>
      <c r="B1" s="296"/>
      <c r="C1" s="244" t="s">
        <v>337</v>
      </c>
      <c r="D1" s="93"/>
      <c r="E1" s="93"/>
    </row>
    <row r="2" spans="1:5">
      <c r="A2" s="250" t="s">
        <v>256</v>
      </c>
      <c r="B2" s="250"/>
      <c r="C2" s="225" t="s">
        <v>191</v>
      </c>
      <c r="D2" s="93"/>
      <c r="E2" s="93"/>
    </row>
    <row r="3" spans="1:5">
      <c r="A3" s="250" t="s">
        <v>257</v>
      </c>
      <c r="B3" s="250"/>
      <c r="C3" s="93"/>
      <c r="D3" s="93"/>
      <c r="E3" s="93"/>
    </row>
    <row r="4" spans="1:5">
      <c r="A4" s="250" t="s">
        <v>258</v>
      </c>
      <c r="B4" s="250"/>
      <c r="C4" s="93"/>
      <c r="D4" s="93"/>
      <c r="E4" s="93"/>
    </row>
    <row r="5" spans="1:5">
      <c r="A5" s="93"/>
      <c r="B5" s="93"/>
      <c r="C5" s="93"/>
      <c r="D5" s="93"/>
      <c r="E5" s="93"/>
    </row>
    <row r="6" spans="1:5">
      <c r="A6" s="93"/>
      <c r="B6" s="93"/>
      <c r="C6" s="93"/>
      <c r="D6" s="93"/>
      <c r="E6" s="93"/>
    </row>
    <row r="7" spans="1:5">
      <c r="A7" s="93"/>
      <c r="B7" s="93"/>
      <c r="C7" s="93"/>
      <c r="D7" s="93"/>
      <c r="E7" s="93"/>
    </row>
    <row r="8" spans="1:5" ht="15.75" thickBot="1">
      <c r="A8" s="253" t="s">
        <v>192</v>
      </c>
      <c r="B8" s="253"/>
      <c r="C8" s="253"/>
      <c r="D8" s="93"/>
      <c r="E8" s="93"/>
    </row>
    <row r="9" spans="1:5" ht="30" customHeight="1" thickTop="1" thickBot="1">
      <c r="A9" s="208" t="s">
        <v>0</v>
      </c>
      <c r="B9" s="209" t="s">
        <v>259</v>
      </c>
      <c r="C9" s="210" t="s">
        <v>254</v>
      </c>
      <c r="D9" s="93"/>
      <c r="E9" s="93"/>
    </row>
    <row r="10" spans="1:5" ht="15.75" thickBot="1">
      <c r="A10" s="148">
        <v>1</v>
      </c>
      <c r="B10" s="149">
        <v>2</v>
      </c>
      <c r="C10" s="150">
        <v>3</v>
      </c>
      <c r="D10" s="93"/>
      <c r="E10" s="93"/>
    </row>
    <row r="11" spans="1:5">
      <c r="A11" s="194" t="s">
        <v>140</v>
      </c>
      <c r="B11" s="176" t="s">
        <v>260</v>
      </c>
      <c r="C11" s="195">
        <v>43423</v>
      </c>
      <c r="D11" s="93"/>
      <c r="E11" s="93"/>
    </row>
    <row r="12" spans="1:5" ht="30">
      <c r="A12" s="196" t="s">
        <v>141</v>
      </c>
      <c r="B12" s="197" t="s">
        <v>261</v>
      </c>
      <c r="C12" s="198">
        <v>0</v>
      </c>
      <c r="D12" s="93"/>
      <c r="E12" s="93"/>
    </row>
    <row r="13" spans="1:5">
      <c r="A13" s="196" t="s">
        <v>142</v>
      </c>
      <c r="B13" s="199" t="s">
        <v>262</v>
      </c>
      <c r="C13" s="198">
        <v>0</v>
      </c>
      <c r="D13" s="93"/>
      <c r="E13" s="93"/>
    </row>
    <row r="14" spans="1:5" ht="30">
      <c r="A14" s="196" t="s">
        <v>143</v>
      </c>
      <c r="B14" s="197" t="s">
        <v>263</v>
      </c>
      <c r="C14" s="198">
        <v>0</v>
      </c>
      <c r="D14" s="93"/>
      <c r="E14" s="93"/>
    </row>
    <row r="15" spans="1:5">
      <c r="A15" s="196" t="s">
        <v>144</v>
      </c>
      <c r="B15" s="199" t="s">
        <v>264</v>
      </c>
      <c r="C15" s="198">
        <v>0</v>
      </c>
      <c r="D15" s="93"/>
      <c r="E15" s="93"/>
    </row>
    <row r="16" spans="1:5" ht="15.75" thickBot="1">
      <c r="A16" s="200" t="s">
        <v>145</v>
      </c>
      <c r="B16" s="201" t="s">
        <v>265</v>
      </c>
      <c r="C16" s="198">
        <v>0</v>
      </c>
      <c r="D16" s="93"/>
      <c r="E16" s="93"/>
    </row>
    <row r="17" spans="1:5" ht="15.75" thickBot="1">
      <c r="A17" s="202" t="s">
        <v>266</v>
      </c>
      <c r="B17" s="203"/>
      <c r="C17" s="204">
        <f>SUM(C11:C16)</f>
        <v>43423</v>
      </c>
      <c r="D17" s="93"/>
      <c r="E17" s="93"/>
    </row>
    <row r="18" spans="1:5" ht="15.75" thickTop="1">
      <c r="A18" s="93"/>
      <c r="B18" s="93"/>
      <c r="C18" s="93"/>
      <c r="D18" s="93"/>
      <c r="E18" s="93"/>
    </row>
    <row r="19" spans="1:5" ht="15" customHeight="1">
      <c r="A19" s="205" t="s">
        <v>267</v>
      </c>
      <c r="B19" s="206"/>
      <c r="C19" s="206"/>
      <c r="E19" s="93"/>
    </row>
    <row r="20" spans="1:5" ht="15" customHeight="1">
      <c r="A20" s="205"/>
      <c r="B20" s="206"/>
      <c r="C20" s="206"/>
      <c r="E20" s="93"/>
    </row>
    <row r="21" spans="1:5" ht="15" customHeight="1">
      <c r="A21" s="205"/>
      <c r="B21" s="206"/>
      <c r="C21" s="206"/>
      <c r="E21" s="93"/>
    </row>
    <row r="22" spans="1:5" ht="15" customHeight="1">
      <c r="A22" s="205"/>
      <c r="B22" s="206"/>
      <c r="C22" s="206"/>
      <c r="E22" s="93"/>
    </row>
    <row r="24" spans="1:5" ht="15.75">
      <c r="A24" s="296" t="s">
        <v>268</v>
      </c>
      <c r="B24" s="296"/>
      <c r="C24" s="214" t="s">
        <v>338</v>
      </c>
    </row>
    <row r="25" spans="1:5">
      <c r="A25" s="250" t="s">
        <v>269</v>
      </c>
      <c r="B25" s="250"/>
      <c r="C25" s="214" t="s">
        <v>191</v>
      </c>
    </row>
    <row r="26" spans="1:5">
      <c r="A26" s="250" t="s">
        <v>270</v>
      </c>
      <c r="B26" s="250"/>
      <c r="C26" s="93"/>
    </row>
    <row r="27" spans="1:5">
      <c r="A27" s="93"/>
      <c r="B27" s="93"/>
      <c r="C27" s="93"/>
    </row>
    <row r="28" spans="1:5">
      <c r="A28" s="93"/>
      <c r="B28" s="93"/>
      <c r="C28" s="93"/>
    </row>
    <row r="29" spans="1:5">
      <c r="A29" s="250" t="s">
        <v>271</v>
      </c>
      <c r="B29" s="250"/>
      <c r="C29" s="93"/>
    </row>
    <row r="30" spans="1:5">
      <c r="A30" s="93"/>
      <c r="B30" s="93"/>
      <c r="C30" s="93"/>
    </row>
    <row r="31" spans="1:5" ht="15.75" thickBot="1">
      <c r="A31" s="93"/>
      <c r="B31" s="93"/>
      <c r="C31" s="93"/>
    </row>
    <row r="32" spans="1:5" ht="28.5" thickTop="1" thickBot="1">
      <c r="A32" s="215" t="s">
        <v>0</v>
      </c>
      <c r="B32" s="209" t="s">
        <v>272</v>
      </c>
      <c r="C32" s="216" t="s">
        <v>273</v>
      </c>
    </row>
    <row r="33" spans="1:3" ht="15.75" thickBot="1">
      <c r="A33" s="148">
        <v>1</v>
      </c>
      <c r="B33" s="149">
        <v>2</v>
      </c>
      <c r="C33" s="150">
        <v>3</v>
      </c>
    </row>
    <row r="34" spans="1:3" ht="15.75" thickBot="1">
      <c r="A34" s="217" t="s">
        <v>140</v>
      </c>
      <c r="B34" s="218" t="s">
        <v>274</v>
      </c>
      <c r="C34" s="219"/>
    </row>
    <row r="35" spans="1:3" ht="15.75" thickBot="1">
      <c r="A35" s="217" t="s">
        <v>141</v>
      </c>
      <c r="B35" s="218"/>
      <c r="C35" s="219"/>
    </row>
    <row r="36" spans="1:3" ht="15.75" thickBot="1">
      <c r="A36" s="217" t="s">
        <v>142</v>
      </c>
      <c r="B36" s="218"/>
      <c r="C36" s="219"/>
    </row>
    <row r="37" spans="1:3" ht="15.75" thickBot="1">
      <c r="A37" s="220"/>
      <c r="B37" s="203" t="s">
        <v>275</v>
      </c>
      <c r="C37" s="221"/>
    </row>
    <row r="38" spans="1:3" ht="15.75" thickTop="1"/>
  </sheetData>
  <mergeCells count="9">
    <mergeCell ref="A25:B25"/>
    <mergeCell ref="A26:B26"/>
    <mergeCell ref="A29:B29"/>
    <mergeCell ref="A1:B1"/>
    <mergeCell ref="A2:B2"/>
    <mergeCell ref="A3:B3"/>
    <mergeCell ref="A4:B4"/>
    <mergeCell ref="A8:C8"/>
    <mergeCell ref="A24:B24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53"/>
  <sheetViews>
    <sheetView workbookViewId="0">
      <selection activeCell="I23" sqref="I23"/>
    </sheetView>
  </sheetViews>
  <sheetFormatPr defaultRowHeight="15"/>
  <cols>
    <col min="1" max="1" width="9.140625" style="26"/>
    <col min="2" max="2" width="54.140625" style="241" customWidth="1"/>
    <col min="3" max="3" width="10.7109375" style="13" customWidth="1"/>
    <col min="4" max="7" width="13.7109375" style="13" customWidth="1"/>
    <col min="8" max="9" width="9.140625" style="13"/>
    <col min="10" max="10" width="8.7109375" style="13" customWidth="1"/>
    <col min="11" max="16384" width="9.140625" style="13"/>
  </cols>
  <sheetData>
    <row r="1" spans="1:7" ht="15.75">
      <c r="A1" s="296" t="s">
        <v>255</v>
      </c>
      <c r="B1" s="296"/>
      <c r="C1" s="296"/>
      <c r="D1" s="296"/>
      <c r="E1" s="296"/>
      <c r="F1" s="296"/>
      <c r="G1" s="296"/>
    </row>
    <row r="2" spans="1:7">
      <c r="A2" s="250" t="s">
        <v>276</v>
      </c>
      <c r="B2" s="250"/>
      <c r="C2" s="250"/>
      <c r="D2" s="250"/>
      <c r="E2" s="250"/>
      <c r="F2" s="250"/>
      <c r="G2" s="250"/>
    </row>
    <row r="3" spans="1:7">
      <c r="A3" s="207"/>
      <c r="B3" s="207"/>
      <c r="C3" s="207"/>
      <c r="D3" s="207"/>
      <c r="E3" s="207"/>
      <c r="F3" s="207"/>
      <c r="G3" s="207"/>
    </row>
    <row r="4" spans="1:7">
      <c r="A4" s="222"/>
      <c r="B4" s="223"/>
      <c r="C4" s="224"/>
      <c r="D4" s="224"/>
      <c r="E4" s="224"/>
      <c r="F4" s="224"/>
      <c r="G4" s="224"/>
    </row>
    <row r="5" spans="1:7">
      <c r="A5" s="297" t="s">
        <v>339</v>
      </c>
      <c r="B5" s="297"/>
      <c r="C5" s="297"/>
      <c r="D5" s="297"/>
      <c r="E5" s="297"/>
      <c r="F5" s="297"/>
      <c r="G5" s="297"/>
    </row>
    <row r="6" spans="1:7">
      <c r="A6" s="297" t="s">
        <v>277</v>
      </c>
      <c r="B6" s="297"/>
      <c r="C6" s="297"/>
      <c r="D6" s="297"/>
      <c r="E6" s="297"/>
      <c r="F6" s="297"/>
      <c r="G6" s="297"/>
    </row>
    <row r="7" spans="1:7">
      <c r="A7" s="222"/>
      <c r="B7" s="223"/>
      <c r="C7" s="93"/>
      <c r="D7" s="93"/>
      <c r="E7" s="93"/>
      <c r="F7" s="93"/>
      <c r="G7" s="93"/>
    </row>
    <row r="8" spans="1:7">
      <c r="A8" s="250" t="s">
        <v>39</v>
      </c>
      <c r="B8" s="250"/>
      <c r="C8" s="226"/>
      <c r="D8" s="226"/>
      <c r="E8" s="226"/>
      <c r="F8" s="226"/>
      <c r="G8" s="226"/>
    </row>
    <row r="9" spans="1:7" ht="15.75" thickBot="1">
      <c r="A9" s="222"/>
      <c r="B9" s="223"/>
      <c r="C9" s="93"/>
      <c r="D9" s="93"/>
      <c r="E9" s="93"/>
      <c r="F9" s="93"/>
      <c r="G9" s="93" t="s">
        <v>321</v>
      </c>
    </row>
    <row r="10" spans="1:7" s="229" customFormat="1" ht="47.25" thickTop="1" thickBot="1">
      <c r="A10" s="227" t="s">
        <v>0</v>
      </c>
      <c r="B10" s="209" t="s">
        <v>259</v>
      </c>
      <c r="C10" s="228" t="s">
        <v>195</v>
      </c>
      <c r="D10" s="228" t="s">
        <v>254</v>
      </c>
      <c r="E10" s="228" t="s">
        <v>278</v>
      </c>
      <c r="F10" s="228" t="s">
        <v>279</v>
      </c>
      <c r="G10" s="216" t="s">
        <v>280</v>
      </c>
    </row>
    <row r="11" spans="1:7" s="230" customFormat="1" ht="15.75" thickBot="1">
      <c r="A11" s="148">
        <v>1</v>
      </c>
      <c r="B11" s="149">
        <v>2</v>
      </c>
      <c r="C11" s="149">
        <v>3</v>
      </c>
      <c r="D11" s="149">
        <v>4</v>
      </c>
      <c r="E11" s="149">
        <v>5</v>
      </c>
      <c r="F11" s="149">
        <v>6</v>
      </c>
      <c r="G11" s="150">
        <v>7</v>
      </c>
    </row>
    <row r="12" spans="1:7" s="229" customFormat="1" ht="15.75" thickBot="1">
      <c r="A12" s="231" t="s">
        <v>140</v>
      </c>
      <c r="B12" s="173" t="s">
        <v>281</v>
      </c>
      <c r="C12" s="173" t="s">
        <v>197</v>
      </c>
      <c r="D12" s="174">
        <v>118357</v>
      </c>
      <c r="E12" s="174">
        <v>118000</v>
      </c>
      <c r="F12" s="174">
        <v>118000</v>
      </c>
      <c r="G12" s="174">
        <v>118000</v>
      </c>
    </row>
    <row r="13" spans="1:7" ht="15.75" thickBot="1">
      <c r="A13" s="231" t="s">
        <v>141</v>
      </c>
      <c r="B13" s="232" t="s">
        <v>282</v>
      </c>
      <c r="C13" s="232" t="s">
        <v>283</v>
      </c>
      <c r="D13" s="233">
        <v>100470</v>
      </c>
      <c r="E13" s="233">
        <v>100000</v>
      </c>
      <c r="F13" s="233">
        <v>100000</v>
      </c>
      <c r="G13" s="234">
        <v>100000</v>
      </c>
    </row>
    <row r="14" spans="1:7" s="229" customFormat="1" ht="15.75" thickBot="1">
      <c r="A14" s="231" t="s">
        <v>142</v>
      </c>
      <c r="B14" s="173" t="s">
        <v>284</v>
      </c>
      <c r="C14" s="173" t="s">
        <v>230</v>
      </c>
      <c r="D14" s="174">
        <v>0</v>
      </c>
      <c r="E14" s="174">
        <v>0</v>
      </c>
      <c r="F14" s="174">
        <v>0</v>
      </c>
      <c r="G14" s="175">
        <v>0</v>
      </c>
    </row>
    <row r="15" spans="1:7" s="229" customFormat="1" ht="15.75" thickBot="1">
      <c r="A15" s="231" t="s">
        <v>143</v>
      </c>
      <c r="B15" s="173" t="s">
        <v>285</v>
      </c>
      <c r="C15" s="173" t="s">
        <v>200</v>
      </c>
      <c r="D15" s="174">
        <f>SUM(D16+D19+D20+D21+D22)</f>
        <v>46228</v>
      </c>
      <c r="E15" s="174">
        <f t="shared" ref="E15:G15" si="0">SUM(E16+E19+E20+E21+E22)</f>
        <v>44500</v>
      </c>
      <c r="F15" s="174">
        <f t="shared" si="0"/>
        <v>44500</v>
      </c>
      <c r="G15" s="174">
        <f t="shared" si="0"/>
        <v>44500</v>
      </c>
    </row>
    <row r="16" spans="1:7" ht="15.75" thickBot="1">
      <c r="A16" s="231" t="s">
        <v>144</v>
      </c>
      <c r="B16" s="153" t="s">
        <v>126</v>
      </c>
      <c r="C16" s="153" t="s">
        <v>286</v>
      </c>
      <c r="D16" s="154">
        <f>SUM(D17+D18)</f>
        <v>9295</v>
      </c>
      <c r="E16" s="154">
        <f>SUM(E17+E18)</f>
        <v>9200</v>
      </c>
      <c r="F16" s="154">
        <f>SUM(F17+F18)</f>
        <v>9200</v>
      </c>
      <c r="G16" s="154">
        <f>SUM(G17+G18)</f>
        <v>9200</v>
      </c>
    </row>
    <row r="17" spans="1:7" ht="15.75" thickBot="1">
      <c r="A17" s="231" t="s">
        <v>145</v>
      </c>
      <c r="B17" s="158" t="s">
        <v>287</v>
      </c>
      <c r="C17" s="158"/>
      <c r="D17" s="159">
        <v>4767</v>
      </c>
      <c r="E17" s="159">
        <v>4700</v>
      </c>
      <c r="F17" s="159">
        <v>4700</v>
      </c>
      <c r="G17" s="159">
        <v>4700</v>
      </c>
    </row>
    <row r="18" spans="1:7" ht="15.75" thickBot="1">
      <c r="A18" s="231" t="s">
        <v>146</v>
      </c>
      <c r="B18" s="235" t="s">
        <v>288</v>
      </c>
      <c r="C18" s="158"/>
      <c r="D18" s="159">
        <v>4528</v>
      </c>
      <c r="E18" s="159">
        <v>4500</v>
      </c>
      <c r="F18" s="159">
        <v>4500</v>
      </c>
      <c r="G18" s="159">
        <v>4500</v>
      </c>
    </row>
    <row r="19" spans="1:7" ht="15.75" thickBot="1">
      <c r="A19" s="231" t="s">
        <v>147</v>
      </c>
      <c r="B19" s="158" t="s">
        <v>289</v>
      </c>
      <c r="C19" s="158" t="s">
        <v>290</v>
      </c>
      <c r="D19" s="159">
        <v>31580</v>
      </c>
      <c r="E19" s="159">
        <v>31000</v>
      </c>
      <c r="F19" s="159">
        <v>31000</v>
      </c>
      <c r="G19" s="159">
        <v>31000</v>
      </c>
    </row>
    <row r="20" spans="1:7" ht="15.75" thickBot="1">
      <c r="A20" s="231" t="s">
        <v>148</v>
      </c>
      <c r="B20" s="158" t="s">
        <v>291</v>
      </c>
      <c r="C20" s="158" t="s">
        <v>292</v>
      </c>
      <c r="D20" s="159">
        <v>2548</v>
      </c>
      <c r="E20" s="159">
        <v>2500</v>
      </c>
      <c r="F20" s="159">
        <v>2500</v>
      </c>
      <c r="G20" s="159">
        <v>2500</v>
      </c>
    </row>
    <row r="21" spans="1:7" ht="15.75" thickBot="1">
      <c r="A21" s="231" t="s">
        <v>149</v>
      </c>
      <c r="B21" s="158" t="s">
        <v>94</v>
      </c>
      <c r="C21" s="158" t="s">
        <v>293</v>
      </c>
      <c r="D21" s="159">
        <v>1960</v>
      </c>
      <c r="E21" s="159">
        <v>1000</v>
      </c>
      <c r="F21" s="159">
        <v>1000</v>
      </c>
      <c r="G21" s="159">
        <v>1000</v>
      </c>
    </row>
    <row r="22" spans="1:7" ht="15.75" thickBot="1">
      <c r="A22" s="231" t="s">
        <v>150</v>
      </c>
      <c r="B22" s="163" t="s">
        <v>129</v>
      </c>
      <c r="C22" s="163" t="s">
        <v>293</v>
      </c>
      <c r="D22" s="164">
        <v>845</v>
      </c>
      <c r="E22" s="164">
        <v>800</v>
      </c>
      <c r="F22" s="164">
        <v>800</v>
      </c>
      <c r="G22" s="164">
        <v>800</v>
      </c>
    </row>
    <row r="23" spans="1:7" s="229" customFormat="1" ht="15.75" thickBot="1">
      <c r="A23" s="231" t="s">
        <v>241</v>
      </c>
      <c r="B23" s="173" t="s">
        <v>294</v>
      </c>
      <c r="C23" s="173" t="s">
        <v>203</v>
      </c>
      <c r="D23" s="174">
        <v>1381</v>
      </c>
      <c r="E23" s="174">
        <v>1000</v>
      </c>
      <c r="F23" s="174">
        <v>1000</v>
      </c>
      <c r="G23" s="175">
        <v>1000</v>
      </c>
    </row>
    <row r="24" spans="1:7" s="229" customFormat="1" ht="15.75" thickBot="1">
      <c r="A24" s="231" t="s">
        <v>295</v>
      </c>
      <c r="B24" s="173" t="s">
        <v>296</v>
      </c>
      <c r="C24" s="173" t="s">
        <v>234</v>
      </c>
      <c r="D24" s="174">
        <v>1000</v>
      </c>
      <c r="E24" s="174">
        <v>500</v>
      </c>
      <c r="F24" s="174">
        <v>500</v>
      </c>
      <c r="G24" s="175">
        <v>500</v>
      </c>
    </row>
    <row r="25" spans="1:7" s="229" customFormat="1" ht="15.75" thickBot="1">
      <c r="A25" s="231" t="s">
        <v>297</v>
      </c>
      <c r="B25" s="173" t="s">
        <v>298</v>
      </c>
      <c r="C25" s="173" t="s">
        <v>207</v>
      </c>
      <c r="D25" s="174">
        <v>0</v>
      </c>
      <c r="E25" s="174">
        <v>0</v>
      </c>
      <c r="F25" s="174">
        <v>0</v>
      </c>
      <c r="G25" s="174">
        <v>0</v>
      </c>
    </row>
    <row r="26" spans="1:7" s="229" customFormat="1" ht="15.75" thickBot="1">
      <c r="A26" s="231" t="s">
        <v>299</v>
      </c>
      <c r="B26" s="173" t="s">
        <v>300</v>
      </c>
      <c r="C26" s="173" t="s">
        <v>238</v>
      </c>
      <c r="D26" s="174">
        <v>0</v>
      </c>
      <c r="E26" s="174">
        <v>0</v>
      </c>
      <c r="F26" s="174">
        <v>0</v>
      </c>
      <c r="G26" s="174">
        <v>0</v>
      </c>
    </row>
    <row r="27" spans="1:7" s="229" customFormat="1" ht="15.75" thickBot="1">
      <c r="A27" s="231" t="s">
        <v>244</v>
      </c>
      <c r="B27" s="236" t="s">
        <v>301</v>
      </c>
      <c r="C27" s="173" t="s">
        <v>302</v>
      </c>
      <c r="D27" s="174">
        <f>SUM(D12+D14+D15+D23+D24+D25+D26)</f>
        <v>166966</v>
      </c>
      <c r="E27" s="174">
        <f t="shared" ref="E27:G27" si="1">SUM(E12+E14+E15+E23+E24+E25+E26)</f>
        <v>164000</v>
      </c>
      <c r="F27" s="174">
        <f t="shared" si="1"/>
        <v>164000</v>
      </c>
      <c r="G27" s="174">
        <f t="shared" si="1"/>
        <v>164000</v>
      </c>
    </row>
    <row r="28" spans="1:7" s="229" customFormat="1" ht="15.75" thickBot="1">
      <c r="A28" s="231" t="s">
        <v>247</v>
      </c>
      <c r="B28" s="173" t="s">
        <v>303</v>
      </c>
      <c r="C28" s="173" t="s">
        <v>304</v>
      </c>
      <c r="D28" s="174">
        <v>98946</v>
      </c>
      <c r="E28" s="174">
        <v>52000</v>
      </c>
      <c r="F28" s="174">
        <v>52000</v>
      </c>
      <c r="G28" s="174">
        <v>52000</v>
      </c>
    </row>
    <row r="29" spans="1:7" s="229" customFormat="1" ht="15.75" thickBot="1">
      <c r="A29" s="231" t="s">
        <v>250</v>
      </c>
      <c r="B29" s="188" t="s">
        <v>305</v>
      </c>
      <c r="C29" s="188" t="s">
        <v>306</v>
      </c>
      <c r="D29" s="189">
        <f>SUM(D27+D28)</f>
        <v>265912</v>
      </c>
      <c r="E29" s="189">
        <f t="shared" ref="E29:G29" si="2">SUM(E27+E28)</f>
        <v>216000</v>
      </c>
      <c r="F29" s="189">
        <f t="shared" si="2"/>
        <v>216000</v>
      </c>
      <c r="G29" s="189">
        <f t="shared" si="2"/>
        <v>216000</v>
      </c>
    </row>
    <row r="31" spans="1:7" ht="18" customHeight="1">
      <c r="A31" s="250" t="s">
        <v>307</v>
      </c>
      <c r="B31" s="250"/>
      <c r="C31" s="93"/>
      <c r="D31" s="93"/>
      <c r="E31" s="93"/>
      <c r="F31" s="93"/>
      <c r="G31" s="93"/>
    </row>
    <row r="32" spans="1:7" hidden="1">
      <c r="A32" s="222"/>
      <c r="B32" s="223"/>
      <c r="C32" s="93"/>
      <c r="D32" s="93"/>
      <c r="E32" s="93"/>
      <c r="F32" s="93"/>
      <c r="G32" s="93"/>
    </row>
    <row r="33" spans="1:7" ht="15.75" thickBot="1">
      <c r="A33" s="222"/>
      <c r="B33" s="223"/>
      <c r="C33" s="93"/>
      <c r="D33" s="93"/>
      <c r="E33" s="93"/>
      <c r="F33" s="93"/>
      <c r="G33" s="93"/>
    </row>
    <row r="34" spans="1:7" s="230" customFormat="1" ht="60" customHeight="1" thickTop="1" thickBot="1">
      <c r="A34" s="215" t="s">
        <v>308</v>
      </c>
      <c r="B34" s="209" t="s">
        <v>309</v>
      </c>
      <c r="C34" s="228" t="s">
        <v>195</v>
      </c>
      <c r="D34" s="228" t="s">
        <v>254</v>
      </c>
      <c r="E34" s="228" t="s">
        <v>278</v>
      </c>
      <c r="F34" s="228" t="s">
        <v>279</v>
      </c>
      <c r="G34" s="216" t="s">
        <v>280</v>
      </c>
    </row>
    <row r="35" spans="1:7" s="230" customFormat="1" ht="15.75" thickBot="1">
      <c r="A35" s="148">
        <v>1</v>
      </c>
      <c r="B35" s="149">
        <v>2</v>
      </c>
      <c r="C35" s="149">
        <v>3</v>
      </c>
      <c r="D35" s="149">
        <v>4</v>
      </c>
      <c r="E35" s="149">
        <v>5</v>
      </c>
      <c r="F35" s="149">
        <v>6</v>
      </c>
      <c r="G35" s="150">
        <v>7</v>
      </c>
    </row>
    <row r="36" spans="1:7" ht="15.75" thickBot="1">
      <c r="A36" s="231" t="s">
        <v>140</v>
      </c>
      <c r="B36" s="173" t="s">
        <v>310</v>
      </c>
      <c r="C36" s="173" t="s">
        <v>311</v>
      </c>
      <c r="D36" s="174">
        <f>SUM(D37:D42)</f>
        <v>177842</v>
      </c>
      <c r="E36" s="174">
        <f t="shared" ref="E36:G36" si="3">SUM(E37:E42)</f>
        <v>177700</v>
      </c>
      <c r="F36" s="174">
        <f t="shared" si="3"/>
        <v>177700</v>
      </c>
      <c r="G36" s="174">
        <f t="shared" si="3"/>
        <v>177700</v>
      </c>
    </row>
    <row r="37" spans="1:7">
      <c r="A37" s="194" t="s">
        <v>141</v>
      </c>
      <c r="B37" s="153" t="s">
        <v>198</v>
      </c>
      <c r="C37" s="153" t="s">
        <v>199</v>
      </c>
      <c r="D37" s="154">
        <v>63879</v>
      </c>
      <c r="E37" s="154">
        <v>63900</v>
      </c>
      <c r="F37" s="154">
        <v>63900</v>
      </c>
      <c r="G37" s="154">
        <v>63900</v>
      </c>
    </row>
    <row r="38" spans="1:7">
      <c r="A38" s="196" t="s">
        <v>142</v>
      </c>
      <c r="B38" s="158" t="s">
        <v>312</v>
      </c>
      <c r="C38" s="158" t="s">
        <v>202</v>
      </c>
      <c r="D38" s="159">
        <v>13763</v>
      </c>
      <c r="E38" s="159">
        <v>13600</v>
      </c>
      <c r="F38" s="159">
        <v>13600</v>
      </c>
      <c r="G38" s="159">
        <v>13600</v>
      </c>
    </row>
    <row r="39" spans="1:7">
      <c r="A39" s="196" t="s">
        <v>143</v>
      </c>
      <c r="B39" s="158" t="s">
        <v>204</v>
      </c>
      <c r="C39" s="158" t="s">
        <v>205</v>
      </c>
      <c r="D39" s="159">
        <v>28701</v>
      </c>
      <c r="E39" s="159">
        <v>29000</v>
      </c>
      <c r="F39" s="159">
        <v>29000</v>
      </c>
      <c r="G39" s="159">
        <v>29000</v>
      </c>
    </row>
    <row r="40" spans="1:7">
      <c r="A40" s="196" t="s">
        <v>144</v>
      </c>
      <c r="B40" s="158" t="s">
        <v>132</v>
      </c>
      <c r="C40" s="158" t="s">
        <v>208</v>
      </c>
      <c r="D40" s="159">
        <v>6500</v>
      </c>
      <c r="E40" s="159">
        <v>6500</v>
      </c>
      <c r="F40" s="159">
        <v>6500</v>
      </c>
      <c r="G40" s="159">
        <v>6500</v>
      </c>
    </row>
    <row r="41" spans="1:7" ht="15.75" thickBot="1">
      <c r="A41" s="200" t="s">
        <v>145</v>
      </c>
      <c r="B41" s="163" t="s">
        <v>209</v>
      </c>
      <c r="C41" s="163" t="s">
        <v>210</v>
      </c>
      <c r="D41" s="164">
        <v>59496</v>
      </c>
      <c r="E41" s="164">
        <v>60000</v>
      </c>
      <c r="F41" s="164">
        <v>60000</v>
      </c>
      <c r="G41" s="164">
        <v>60000</v>
      </c>
    </row>
    <row r="42" spans="1:7" ht="15.75" thickBot="1">
      <c r="A42" s="237" t="s">
        <v>146</v>
      </c>
      <c r="B42" s="163" t="s">
        <v>209</v>
      </c>
      <c r="C42" s="163" t="s">
        <v>210</v>
      </c>
      <c r="D42" s="169">
        <v>5503</v>
      </c>
      <c r="E42" s="169">
        <v>4700</v>
      </c>
      <c r="F42" s="169">
        <v>4700</v>
      </c>
      <c r="G42" s="169">
        <v>4700</v>
      </c>
    </row>
    <row r="43" spans="1:7" ht="15.75" thickBot="1">
      <c r="A43" s="231" t="s">
        <v>147</v>
      </c>
      <c r="B43" s="173" t="s">
        <v>313</v>
      </c>
      <c r="C43" s="173" t="s">
        <v>314</v>
      </c>
      <c r="D43" s="174">
        <f>SUM(D44:D47)</f>
        <v>84535</v>
      </c>
      <c r="E43" s="174">
        <f t="shared" ref="E43:G43" si="4">SUM(E44:E47)</f>
        <v>34800</v>
      </c>
      <c r="F43" s="174">
        <f t="shared" si="4"/>
        <v>34800</v>
      </c>
      <c r="G43" s="174">
        <f t="shared" si="4"/>
        <v>34800</v>
      </c>
    </row>
    <row r="44" spans="1:7" ht="15.75" thickBot="1">
      <c r="A44" s="194" t="s">
        <v>148</v>
      </c>
      <c r="B44" s="153" t="s">
        <v>231</v>
      </c>
      <c r="C44" s="153" t="s">
        <v>232</v>
      </c>
      <c r="D44" s="154">
        <v>8554</v>
      </c>
      <c r="E44" s="238">
        <v>0</v>
      </c>
      <c r="F44" s="238">
        <v>0</v>
      </c>
      <c r="G44" s="238">
        <v>0</v>
      </c>
    </row>
    <row r="45" spans="1:7" ht="15.75" thickBot="1">
      <c r="A45" s="196" t="s">
        <v>149</v>
      </c>
      <c r="B45" s="158" t="s">
        <v>235</v>
      </c>
      <c r="C45" s="158" t="s">
        <v>236</v>
      </c>
      <c r="D45" s="159">
        <v>34398</v>
      </c>
      <c r="E45" s="238">
        <v>0</v>
      </c>
      <c r="F45" s="238">
        <v>0</v>
      </c>
      <c r="G45" s="238">
        <v>0</v>
      </c>
    </row>
    <row r="46" spans="1:7" ht="15.75" thickBot="1">
      <c r="A46" s="239" t="s">
        <v>150</v>
      </c>
      <c r="B46" s="163" t="s">
        <v>239</v>
      </c>
      <c r="C46" s="163" t="s">
        <v>240</v>
      </c>
      <c r="D46" s="240">
        <v>1000</v>
      </c>
      <c r="E46" s="238">
        <v>0</v>
      </c>
      <c r="F46" s="238">
        <v>0</v>
      </c>
      <c r="G46" s="238">
        <v>0</v>
      </c>
    </row>
    <row r="47" spans="1:7" ht="15.75" thickBot="1">
      <c r="A47" s="200" t="s">
        <v>241</v>
      </c>
      <c r="B47" s="163" t="s">
        <v>239</v>
      </c>
      <c r="C47" s="163" t="s">
        <v>210</v>
      </c>
      <c r="D47" s="164">
        <v>40583</v>
      </c>
      <c r="E47" s="164">
        <v>34800</v>
      </c>
      <c r="F47" s="164">
        <v>34800</v>
      </c>
      <c r="G47" s="164">
        <v>34800</v>
      </c>
    </row>
    <row r="48" spans="1:7" ht="15.75" thickBot="1">
      <c r="A48" s="231" t="s">
        <v>295</v>
      </c>
      <c r="B48" s="236" t="s">
        <v>315</v>
      </c>
      <c r="C48" s="173" t="s">
        <v>316</v>
      </c>
      <c r="D48" s="174">
        <f>SUM(D36+D43)</f>
        <v>262377</v>
      </c>
      <c r="E48" s="174">
        <f t="shared" ref="E48:G48" si="5">SUM(E36+E43)</f>
        <v>212500</v>
      </c>
      <c r="F48" s="174">
        <f t="shared" si="5"/>
        <v>212500</v>
      </c>
      <c r="G48" s="174">
        <f t="shared" si="5"/>
        <v>212500</v>
      </c>
    </row>
    <row r="49" spans="1:7" ht="15.75" thickBot="1">
      <c r="A49" s="231" t="s">
        <v>297</v>
      </c>
      <c r="B49" s="173" t="s">
        <v>317</v>
      </c>
      <c r="C49" s="173" t="s">
        <v>318</v>
      </c>
      <c r="D49" s="174">
        <v>3535</v>
      </c>
      <c r="E49" s="174">
        <v>3500</v>
      </c>
      <c r="F49" s="174">
        <v>3500</v>
      </c>
      <c r="G49" s="174">
        <v>3500</v>
      </c>
    </row>
    <row r="50" spans="1:7" ht="15.75" thickBot="1">
      <c r="A50" s="231" t="s">
        <v>299</v>
      </c>
      <c r="B50" s="177" t="s">
        <v>319</v>
      </c>
      <c r="C50" s="177"/>
      <c r="D50" s="238">
        <v>3535</v>
      </c>
      <c r="E50" s="238">
        <v>3500</v>
      </c>
      <c r="F50" s="238">
        <v>3500</v>
      </c>
      <c r="G50" s="238">
        <v>3500</v>
      </c>
    </row>
    <row r="51" spans="1:7" ht="15.75" thickBot="1">
      <c r="A51" s="231" t="s">
        <v>244</v>
      </c>
      <c r="B51" s="177" t="s">
        <v>246</v>
      </c>
      <c r="C51" s="177"/>
      <c r="D51" s="238">
        <v>0</v>
      </c>
      <c r="E51" s="238">
        <v>0</v>
      </c>
      <c r="F51" s="238">
        <v>0</v>
      </c>
      <c r="G51" s="238">
        <v>0</v>
      </c>
    </row>
    <row r="52" spans="1:7" ht="15.75" thickBot="1">
      <c r="A52" s="191" t="s">
        <v>247</v>
      </c>
      <c r="B52" s="188" t="s">
        <v>151</v>
      </c>
      <c r="C52" s="188" t="s">
        <v>320</v>
      </c>
      <c r="D52" s="174">
        <f>SUM(D48+D49)</f>
        <v>265912</v>
      </c>
      <c r="E52" s="174">
        <f t="shared" ref="E52:G52" si="6">SUM(E48+E49)</f>
        <v>216000</v>
      </c>
      <c r="F52" s="174">
        <f t="shared" si="6"/>
        <v>216000</v>
      </c>
      <c r="G52" s="174">
        <f t="shared" si="6"/>
        <v>216000</v>
      </c>
    </row>
    <row r="53" spans="1:7" ht="15.75" thickTop="1"/>
  </sheetData>
  <mergeCells count="6">
    <mergeCell ref="A31:B31"/>
    <mergeCell ref="A1:G1"/>
    <mergeCell ref="A2:G2"/>
    <mergeCell ref="A5:G5"/>
    <mergeCell ref="A6:G6"/>
    <mergeCell ref="A8:B8"/>
  </mergeCells>
  <pageMargins left="0.7" right="0.7" top="0.75" bottom="0.75" header="0.3" footer="0.3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"/>
  <sheetViews>
    <sheetView tabSelected="1" topLeftCell="C1" workbookViewId="0">
      <selection activeCell="E7" sqref="E7"/>
    </sheetView>
  </sheetViews>
  <sheetFormatPr defaultRowHeight="15"/>
  <cols>
    <col min="1" max="1" width="7.42578125" style="13" customWidth="1"/>
    <col min="2" max="2" width="59" style="13" customWidth="1"/>
    <col min="3" max="3" width="19.5703125" style="13" customWidth="1"/>
    <col min="4" max="4" width="25.7109375" style="13" customWidth="1"/>
    <col min="5" max="5" width="68.42578125" style="13" customWidth="1"/>
    <col min="6" max="6" width="30.85546875" style="13" customWidth="1"/>
    <col min="7" max="7" width="27.7109375" style="13" customWidth="1"/>
    <col min="8" max="8" width="0.28515625" style="13" customWidth="1"/>
    <col min="9" max="16384" width="9.140625" style="13"/>
  </cols>
  <sheetData>
    <row r="1" spans="1:8" ht="15" customHeight="1">
      <c r="A1" s="250" t="s">
        <v>253</v>
      </c>
      <c r="B1" s="250"/>
      <c r="C1" s="250"/>
      <c r="D1" s="250"/>
      <c r="E1" s="250"/>
      <c r="F1" s="252" t="s">
        <v>329</v>
      </c>
      <c r="G1" s="252"/>
      <c r="H1" s="252"/>
    </row>
    <row r="2" spans="1:8" ht="15" customHeight="1">
      <c r="A2" s="250" t="s">
        <v>190</v>
      </c>
      <c r="B2" s="250"/>
      <c r="C2" s="250"/>
      <c r="D2" s="250"/>
      <c r="E2" s="250"/>
      <c r="F2" s="252" t="s">
        <v>191</v>
      </c>
      <c r="G2" s="252"/>
      <c r="H2" s="252"/>
    </row>
    <row r="3" spans="1:8">
      <c r="A3" s="93"/>
      <c r="B3" s="93"/>
      <c r="C3" s="93"/>
      <c r="D3" s="93"/>
      <c r="E3" s="93"/>
      <c r="F3" s="93"/>
      <c r="G3" s="93"/>
    </row>
    <row r="4" spans="1:8" ht="37.5" customHeight="1" thickBot="1">
      <c r="A4" s="253" t="s">
        <v>192</v>
      </c>
      <c r="B4" s="253"/>
      <c r="C4" s="253"/>
      <c r="D4" s="253"/>
      <c r="E4" s="253"/>
      <c r="F4" s="253"/>
      <c r="G4" s="253"/>
    </row>
    <row r="5" spans="1:8" ht="17.25" thickTop="1" thickBot="1">
      <c r="A5" s="264" t="s">
        <v>0</v>
      </c>
      <c r="B5" s="266" t="s">
        <v>193</v>
      </c>
      <c r="C5" s="267"/>
      <c r="D5" s="267"/>
      <c r="E5" s="267" t="s">
        <v>194</v>
      </c>
      <c r="F5" s="267"/>
      <c r="G5" s="268"/>
    </row>
    <row r="6" spans="1:8" ht="33" customHeight="1" thickBot="1">
      <c r="A6" s="265"/>
      <c r="B6" s="94" t="s">
        <v>1</v>
      </c>
      <c r="C6" s="95" t="s">
        <v>195</v>
      </c>
      <c r="D6" s="95" t="s">
        <v>340</v>
      </c>
      <c r="E6" s="96" t="s">
        <v>1</v>
      </c>
      <c r="F6" s="95" t="s">
        <v>195</v>
      </c>
      <c r="G6" s="95" t="s">
        <v>340</v>
      </c>
    </row>
    <row r="7" spans="1:8" ht="16.5" thickBot="1">
      <c r="A7" s="97">
        <v>1</v>
      </c>
      <c r="B7" s="98">
        <v>2</v>
      </c>
      <c r="C7" s="99"/>
      <c r="D7" s="99">
        <v>3</v>
      </c>
      <c r="E7" s="99">
        <v>4</v>
      </c>
      <c r="F7" s="99"/>
      <c r="G7" s="100">
        <v>5</v>
      </c>
    </row>
    <row r="8" spans="1:8" ht="15.75">
      <c r="A8" s="101" t="s">
        <v>140</v>
      </c>
      <c r="B8" s="102" t="s">
        <v>196</v>
      </c>
      <c r="C8" s="103" t="s">
        <v>197</v>
      </c>
      <c r="D8" s="154">
        <v>120306</v>
      </c>
      <c r="E8" s="103" t="s">
        <v>198</v>
      </c>
      <c r="F8" s="103" t="s">
        <v>199</v>
      </c>
      <c r="G8" s="155">
        <v>65475</v>
      </c>
    </row>
    <row r="9" spans="1:8" ht="15.75">
      <c r="A9" s="106" t="s">
        <v>141</v>
      </c>
      <c r="B9" s="107" t="s">
        <v>33</v>
      </c>
      <c r="C9" s="108" t="s">
        <v>200</v>
      </c>
      <c r="D9" s="159">
        <v>46228</v>
      </c>
      <c r="E9" s="108" t="s">
        <v>201</v>
      </c>
      <c r="F9" s="108" t="s">
        <v>202</v>
      </c>
      <c r="G9" s="160">
        <v>14124</v>
      </c>
    </row>
    <row r="10" spans="1:8" ht="15.75">
      <c r="A10" s="106" t="s">
        <v>142</v>
      </c>
      <c r="B10" s="107" t="s">
        <v>27</v>
      </c>
      <c r="C10" s="108" t="s">
        <v>203</v>
      </c>
      <c r="D10" s="159">
        <v>1381</v>
      </c>
      <c r="E10" s="108" t="s">
        <v>204</v>
      </c>
      <c r="F10" s="108" t="s">
        <v>205</v>
      </c>
      <c r="G10" s="160">
        <v>28757</v>
      </c>
    </row>
    <row r="11" spans="1:8" ht="16.5" thickBot="1">
      <c r="A11" s="111" t="s">
        <v>143</v>
      </c>
      <c r="B11" s="107" t="s">
        <v>206</v>
      </c>
      <c r="C11" s="108" t="s">
        <v>207</v>
      </c>
      <c r="D11" s="159">
        <v>0</v>
      </c>
      <c r="E11" s="108" t="s">
        <v>132</v>
      </c>
      <c r="F11" s="108" t="s">
        <v>208</v>
      </c>
      <c r="G11" s="160">
        <v>6500</v>
      </c>
    </row>
    <row r="12" spans="1:8" ht="16.5" thickBot="1">
      <c r="A12" s="111"/>
      <c r="B12" s="112"/>
      <c r="C12" s="113"/>
      <c r="D12" s="114"/>
      <c r="E12" s="113" t="s">
        <v>209</v>
      </c>
      <c r="F12" s="113" t="s">
        <v>210</v>
      </c>
      <c r="G12" s="165">
        <v>60020</v>
      </c>
    </row>
    <row r="13" spans="1:8" ht="16.5" thickBot="1">
      <c r="A13" s="116"/>
      <c r="B13" s="117"/>
      <c r="C13" s="118"/>
      <c r="D13" s="119"/>
      <c r="E13" s="113" t="s">
        <v>209</v>
      </c>
      <c r="F13" s="113" t="s">
        <v>210</v>
      </c>
      <c r="G13" s="170">
        <v>5102</v>
      </c>
    </row>
    <row r="14" spans="1:8" ht="31.5" customHeight="1" thickBot="1">
      <c r="A14" s="120" t="s">
        <v>144</v>
      </c>
      <c r="B14" s="121" t="s">
        <v>211</v>
      </c>
      <c r="C14" s="122"/>
      <c r="D14" s="123">
        <f>SUM(D8:D12)</f>
        <v>167915</v>
      </c>
      <c r="E14" s="122" t="s">
        <v>212</v>
      </c>
      <c r="F14" s="122"/>
      <c r="G14" s="124">
        <f>SUM(G8:G13)</f>
        <v>179978</v>
      </c>
    </row>
    <row r="15" spans="1:8" ht="15.75">
      <c r="A15" s="101"/>
      <c r="B15" s="102" t="s">
        <v>213</v>
      </c>
      <c r="C15" s="103" t="s">
        <v>214</v>
      </c>
      <c r="D15" s="154">
        <v>99133</v>
      </c>
      <c r="E15" s="125"/>
      <c r="F15" s="103"/>
      <c r="G15" s="105"/>
    </row>
    <row r="16" spans="1:8" ht="15.75">
      <c r="A16" s="106"/>
      <c r="B16" s="107" t="s">
        <v>215</v>
      </c>
      <c r="C16" s="108"/>
      <c r="D16" s="159">
        <v>2500</v>
      </c>
      <c r="E16" s="108" t="s">
        <v>216</v>
      </c>
      <c r="F16" s="108"/>
      <c r="G16" s="160">
        <v>6035</v>
      </c>
    </row>
    <row r="17" spans="1:7" ht="15.75">
      <c r="A17" s="106"/>
      <c r="B17" s="107" t="s">
        <v>217</v>
      </c>
      <c r="C17" s="108"/>
      <c r="D17" s="159"/>
      <c r="E17" s="108"/>
      <c r="F17" s="108"/>
      <c r="G17" s="110"/>
    </row>
    <row r="18" spans="1:7" ht="16.5" thickBot="1">
      <c r="A18" s="111" t="s">
        <v>145</v>
      </c>
      <c r="B18" s="126" t="s">
        <v>218</v>
      </c>
      <c r="C18" s="113" t="s">
        <v>219</v>
      </c>
      <c r="D18" s="114">
        <v>50540</v>
      </c>
      <c r="E18" s="113" t="s">
        <v>220</v>
      </c>
      <c r="F18" s="113" t="s">
        <v>221</v>
      </c>
      <c r="G18" s="115">
        <v>50540</v>
      </c>
    </row>
    <row r="19" spans="1:7" ht="22.5" customHeight="1" thickBot="1">
      <c r="A19" s="120" t="s">
        <v>146</v>
      </c>
      <c r="B19" s="121" t="s">
        <v>222</v>
      </c>
      <c r="C19" s="127" t="s">
        <v>223</v>
      </c>
      <c r="D19" s="123">
        <f>SUM(D15:D18)</f>
        <v>152173</v>
      </c>
      <c r="E19" s="122" t="s">
        <v>224</v>
      </c>
      <c r="F19" s="122"/>
      <c r="G19" s="124">
        <f>SUM(G15:G18)</f>
        <v>56575</v>
      </c>
    </row>
    <row r="20" spans="1:7" ht="20.25" customHeight="1" thickBot="1">
      <c r="A20" s="120" t="s">
        <v>147</v>
      </c>
      <c r="B20" s="121" t="s">
        <v>225</v>
      </c>
      <c r="C20" s="122"/>
      <c r="D20" s="123">
        <f>SUM(D14+D19)</f>
        <v>320088</v>
      </c>
      <c r="E20" s="122" t="s">
        <v>226</v>
      </c>
      <c r="F20" s="122"/>
      <c r="G20" s="124">
        <f>SUM(G14+G19)</f>
        <v>236553</v>
      </c>
    </row>
    <row r="21" spans="1:7" ht="16.5" thickBot="1">
      <c r="A21" s="128"/>
      <c r="B21" s="129"/>
      <c r="C21" s="130"/>
      <c r="D21" s="131"/>
      <c r="E21" s="132"/>
      <c r="F21" s="130"/>
      <c r="G21" s="133"/>
    </row>
    <row r="22" spans="1:7" ht="21" customHeight="1" thickBot="1">
      <c r="A22" s="120"/>
      <c r="B22" s="259" t="s">
        <v>227</v>
      </c>
      <c r="C22" s="260"/>
      <c r="D22" s="261"/>
      <c r="E22" s="262" t="s">
        <v>228</v>
      </c>
      <c r="F22" s="260"/>
      <c r="G22" s="263"/>
    </row>
    <row r="23" spans="1:7" ht="15.75">
      <c r="A23" s="101" t="s">
        <v>148</v>
      </c>
      <c r="B23" s="102" t="s">
        <v>229</v>
      </c>
      <c r="C23" s="103" t="s">
        <v>230</v>
      </c>
      <c r="D23" s="104">
        <v>0</v>
      </c>
      <c r="E23" s="103" t="s">
        <v>231</v>
      </c>
      <c r="F23" s="103" t="s">
        <v>232</v>
      </c>
      <c r="G23" s="155">
        <v>8554</v>
      </c>
    </row>
    <row r="24" spans="1:7" ht="15.75">
      <c r="A24" s="106" t="s">
        <v>149</v>
      </c>
      <c r="B24" s="107" t="s">
        <v>233</v>
      </c>
      <c r="C24" s="108" t="s">
        <v>234</v>
      </c>
      <c r="D24" s="109">
        <v>0</v>
      </c>
      <c r="E24" s="108" t="s">
        <v>235</v>
      </c>
      <c r="F24" s="108" t="s">
        <v>236</v>
      </c>
      <c r="G24" s="160">
        <v>34398</v>
      </c>
    </row>
    <row r="25" spans="1:7" ht="16.5" thickBot="1">
      <c r="A25" s="111" t="s">
        <v>150</v>
      </c>
      <c r="B25" s="126" t="s">
        <v>237</v>
      </c>
      <c r="C25" s="113" t="s">
        <v>238</v>
      </c>
      <c r="D25" s="114">
        <v>1000</v>
      </c>
      <c r="E25" s="113" t="s">
        <v>239</v>
      </c>
      <c r="F25" s="113" t="s">
        <v>240</v>
      </c>
      <c r="G25" s="165">
        <v>1000</v>
      </c>
    </row>
    <row r="26" spans="1:7" ht="16.5" thickBot="1">
      <c r="A26" s="116"/>
      <c r="B26" s="134"/>
      <c r="C26" s="118"/>
      <c r="D26" s="119"/>
      <c r="E26" s="113" t="s">
        <v>239</v>
      </c>
      <c r="F26" s="113" t="s">
        <v>210</v>
      </c>
      <c r="G26" s="170">
        <v>40583</v>
      </c>
    </row>
    <row r="27" spans="1:7" ht="21.75" customHeight="1" thickBot="1">
      <c r="A27" s="120" t="s">
        <v>241</v>
      </c>
      <c r="B27" s="121" t="s">
        <v>242</v>
      </c>
      <c r="C27" s="122"/>
      <c r="D27" s="123">
        <f>SUM(D23:D25)</f>
        <v>1000</v>
      </c>
      <c r="E27" s="122" t="s">
        <v>243</v>
      </c>
      <c r="F27" s="122"/>
      <c r="G27" s="124">
        <f>SUM(G23:G26)</f>
        <v>84535</v>
      </c>
    </row>
    <row r="28" spans="1:7" ht="21.75" customHeight="1" thickBot="1">
      <c r="A28" s="120" t="s">
        <v>244</v>
      </c>
      <c r="B28" s="121" t="s">
        <v>245</v>
      </c>
      <c r="C28" s="122"/>
      <c r="D28" s="123"/>
      <c r="E28" s="122" t="s">
        <v>246</v>
      </c>
      <c r="F28" s="122"/>
      <c r="G28" s="135"/>
    </row>
    <row r="29" spans="1:7" ht="21" customHeight="1" thickBot="1">
      <c r="A29" s="120" t="s">
        <v>247</v>
      </c>
      <c r="B29" s="136" t="s">
        <v>248</v>
      </c>
      <c r="C29" s="137"/>
      <c r="D29" s="138">
        <f>SUM(D27:D28)</f>
        <v>1000</v>
      </c>
      <c r="E29" s="137" t="s">
        <v>249</v>
      </c>
      <c r="F29" s="137"/>
      <c r="G29" s="139">
        <f>SUM(G27:G28)</f>
        <v>84535</v>
      </c>
    </row>
    <row r="30" spans="1:7" ht="21" customHeight="1" thickBot="1">
      <c r="A30" s="140" t="s">
        <v>250</v>
      </c>
      <c r="B30" s="141" t="s">
        <v>251</v>
      </c>
      <c r="C30" s="141"/>
      <c r="D30" s="142">
        <f>SUM(D20+D29)</f>
        <v>321088</v>
      </c>
      <c r="E30" s="141" t="s">
        <v>252</v>
      </c>
      <c r="F30" s="141"/>
      <c r="G30" s="142">
        <f>SUM(G20+G29)</f>
        <v>321088</v>
      </c>
    </row>
    <row r="31" spans="1:7" ht="15.75" thickTop="1"/>
  </sheetData>
  <mergeCells count="10">
    <mergeCell ref="B22:D22"/>
    <mergeCell ref="E22:G22"/>
    <mergeCell ref="A1:E1"/>
    <mergeCell ref="F1:H1"/>
    <mergeCell ref="A2:E2"/>
    <mergeCell ref="F2:H2"/>
    <mergeCell ref="A4:G4"/>
    <mergeCell ref="A5:A6"/>
    <mergeCell ref="B5:D5"/>
    <mergeCell ref="E5:G5"/>
  </mergeCells>
  <pageMargins left="0.7" right="0.7" top="0.75" bottom="0.75" header="0.3" footer="0.3"/>
  <pageSetup paperSize="9" scale="5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L49"/>
  <sheetViews>
    <sheetView workbookViewId="0">
      <selection activeCell="O18" sqref="O18"/>
    </sheetView>
  </sheetViews>
  <sheetFormatPr defaultRowHeight="15"/>
  <cols>
    <col min="1" max="1" width="2.5703125" style="13" customWidth="1"/>
    <col min="2" max="2" width="2.7109375" style="13" customWidth="1"/>
    <col min="3" max="3" width="2.42578125" style="13" customWidth="1"/>
    <col min="4" max="4" width="39" style="13" customWidth="1"/>
    <col min="5" max="7" width="9.140625" style="13" customWidth="1"/>
    <col min="8" max="8" width="9.5703125" style="13" customWidth="1"/>
    <col min="9" max="10" width="9.140625" style="13" hidden="1" customWidth="1"/>
    <col min="11" max="12" width="9.140625" style="13" customWidth="1"/>
    <col min="13" max="257" width="9.140625" style="13"/>
    <col min="258" max="258" width="3.28515625" style="13" customWidth="1"/>
    <col min="259" max="259" width="37.42578125" style="13" customWidth="1"/>
    <col min="260" max="260" width="9.5703125" style="13" customWidth="1"/>
    <col min="261" max="261" width="10.140625" style="13" customWidth="1"/>
    <col min="262" max="262" width="9.7109375" style="13" customWidth="1"/>
    <col min="263" max="263" width="8.5703125" style="13" customWidth="1"/>
    <col min="264" max="264" width="8" style="13" customWidth="1"/>
    <col min="265" max="267" width="0" style="13" hidden="1" customWidth="1"/>
    <col min="268" max="268" width="9.140625" style="13" customWidth="1"/>
    <col min="269" max="513" width="9.140625" style="13"/>
    <col min="514" max="514" width="3.28515625" style="13" customWidth="1"/>
    <col min="515" max="515" width="37.42578125" style="13" customWidth="1"/>
    <col min="516" max="516" width="9.5703125" style="13" customWidth="1"/>
    <col min="517" max="517" width="10.140625" style="13" customWidth="1"/>
    <col min="518" max="518" width="9.7109375" style="13" customWidth="1"/>
    <col min="519" max="519" width="8.5703125" style="13" customWidth="1"/>
    <col min="520" max="520" width="8" style="13" customWidth="1"/>
    <col min="521" max="523" width="0" style="13" hidden="1" customWidth="1"/>
    <col min="524" max="524" width="9.140625" style="13" customWidth="1"/>
    <col min="525" max="769" width="9.140625" style="13"/>
    <col min="770" max="770" width="3.28515625" style="13" customWidth="1"/>
    <col min="771" max="771" width="37.42578125" style="13" customWidth="1"/>
    <col min="772" max="772" width="9.5703125" style="13" customWidth="1"/>
    <col min="773" max="773" width="10.140625" style="13" customWidth="1"/>
    <col min="774" max="774" width="9.7109375" style="13" customWidth="1"/>
    <col min="775" max="775" width="8.5703125" style="13" customWidth="1"/>
    <col min="776" max="776" width="8" style="13" customWidth="1"/>
    <col min="777" max="779" width="0" style="13" hidden="1" customWidth="1"/>
    <col min="780" max="780" width="9.140625" style="13" customWidth="1"/>
    <col min="781" max="1025" width="9.140625" style="13"/>
    <col min="1026" max="1026" width="3.28515625" style="13" customWidth="1"/>
    <col min="1027" max="1027" width="37.42578125" style="13" customWidth="1"/>
    <col min="1028" max="1028" width="9.5703125" style="13" customWidth="1"/>
    <col min="1029" max="1029" width="10.140625" style="13" customWidth="1"/>
    <col min="1030" max="1030" width="9.7109375" style="13" customWidth="1"/>
    <col min="1031" max="1031" width="8.5703125" style="13" customWidth="1"/>
    <col min="1032" max="1032" width="8" style="13" customWidth="1"/>
    <col min="1033" max="1035" width="0" style="13" hidden="1" customWidth="1"/>
    <col min="1036" max="1036" width="9.140625" style="13" customWidth="1"/>
    <col min="1037" max="1281" width="9.140625" style="13"/>
    <col min="1282" max="1282" width="3.28515625" style="13" customWidth="1"/>
    <col min="1283" max="1283" width="37.42578125" style="13" customWidth="1"/>
    <col min="1284" max="1284" width="9.5703125" style="13" customWidth="1"/>
    <col min="1285" max="1285" width="10.140625" style="13" customWidth="1"/>
    <col min="1286" max="1286" width="9.7109375" style="13" customWidth="1"/>
    <col min="1287" max="1287" width="8.5703125" style="13" customWidth="1"/>
    <col min="1288" max="1288" width="8" style="13" customWidth="1"/>
    <col min="1289" max="1291" width="0" style="13" hidden="1" customWidth="1"/>
    <col min="1292" max="1292" width="9.140625" style="13" customWidth="1"/>
    <col min="1293" max="1537" width="9.140625" style="13"/>
    <col min="1538" max="1538" width="3.28515625" style="13" customWidth="1"/>
    <col min="1539" max="1539" width="37.42578125" style="13" customWidth="1"/>
    <col min="1540" max="1540" width="9.5703125" style="13" customWidth="1"/>
    <col min="1541" max="1541" width="10.140625" style="13" customWidth="1"/>
    <col min="1542" max="1542" width="9.7109375" style="13" customWidth="1"/>
    <col min="1543" max="1543" width="8.5703125" style="13" customWidth="1"/>
    <col min="1544" max="1544" width="8" style="13" customWidth="1"/>
    <col min="1545" max="1547" width="0" style="13" hidden="1" customWidth="1"/>
    <col min="1548" max="1548" width="9.140625" style="13" customWidth="1"/>
    <col min="1549" max="1793" width="9.140625" style="13"/>
    <col min="1794" max="1794" width="3.28515625" style="13" customWidth="1"/>
    <col min="1795" max="1795" width="37.42578125" style="13" customWidth="1"/>
    <col min="1796" max="1796" width="9.5703125" style="13" customWidth="1"/>
    <col min="1797" max="1797" width="10.140625" style="13" customWidth="1"/>
    <col min="1798" max="1798" width="9.7109375" style="13" customWidth="1"/>
    <col min="1799" max="1799" width="8.5703125" style="13" customWidth="1"/>
    <col min="1800" max="1800" width="8" style="13" customWidth="1"/>
    <col min="1801" max="1803" width="0" style="13" hidden="1" customWidth="1"/>
    <col min="1804" max="1804" width="9.140625" style="13" customWidth="1"/>
    <col min="1805" max="2049" width="9.140625" style="13"/>
    <col min="2050" max="2050" width="3.28515625" style="13" customWidth="1"/>
    <col min="2051" max="2051" width="37.42578125" style="13" customWidth="1"/>
    <col min="2052" max="2052" width="9.5703125" style="13" customWidth="1"/>
    <col min="2053" max="2053" width="10.140625" style="13" customWidth="1"/>
    <col min="2054" max="2054" width="9.7109375" style="13" customWidth="1"/>
    <col min="2055" max="2055" width="8.5703125" style="13" customWidth="1"/>
    <col min="2056" max="2056" width="8" style="13" customWidth="1"/>
    <col min="2057" max="2059" width="0" style="13" hidden="1" customWidth="1"/>
    <col min="2060" max="2060" width="9.140625" style="13" customWidth="1"/>
    <col min="2061" max="2305" width="9.140625" style="13"/>
    <col min="2306" max="2306" width="3.28515625" style="13" customWidth="1"/>
    <col min="2307" max="2307" width="37.42578125" style="13" customWidth="1"/>
    <col min="2308" max="2308" width="9.5703125" style="13" customWidth="1"/>
    <col min="2309" max="2309" width="10.140625" style="13" customWidth="1"/>
    <col min="2310" max="2310" width="9.7109375" style="13" customWidth="1"/>
    <col min="2311" max="2311" width="8.5703125" style="13" customWidth="1"/>
    <col min="2312" max="2312" width="8" style="13" customWidth="1"/>
    <col min="2313" max="2315" width="0" style="13" hidden="1" customWidth="1"/>
    <col min="2316" max="2316" width="9.140625" style="13" customWidth="1"/>
    <col min="2317" max="2561" width="9.140625" style="13"/>
    <col min="2562" max="2562" width="3.28515625" style="13" customWidth="1"/>
    <col min="2563" max="2563" width="37.42578125" style="13" customWidth="1"/>
    <col min="2564" max="2564" width="9.5703125" style="13" customWidth="1"/>
    <col min="2565" max="2565" width="10.140625" style="13" customWidth="1"/>
    <col min="2566" max="2566" width="9.7109375" style="13" customWidth="1"/>
    <col min="2567" max="2567" width="8.5703125" style="13" customWidth="1"/>
    <col min="2568" max="2568" width="8" style="13" customWidth="1"/>
    <col min="2569" max="2571" width="0" style="13" hidden="1" customWidth="1"/>
    <col min="2572" max="2572" width="9.140625" style="13" customWidth="1"/>
    <col min="2573" max="2817" width="9.140625" style="13"/>
    <col min="2818" max="2818" width="3.28515625" style="13" customWidth="1"/>
    <col min="2819" max="2819" width="37.42578125" style="13" customWidth="1"/>
    <col min="2820" max="2820" width="9.5703125" style="13" customWidth="1"/>
    <col min="2821" max="2821" width="10.140625" style="13" customWidth="1"/>
    <col min="2822" max="2822" width="9.7109375" style="13" customWidth="1"/>
    <col min="2823" max="2823" width="8.5703125" style="13" customWidth="1"/>
    <col min="2824" max="2824" width="8" style="13" customWidth="1"/>
    <col min="2825" max="2827" width="0" style="13" hidden="1" customWidth="1"/>
    <col min="2828" max="2828" width="9.140625" style="13" customWidth="1"/>
    <col min="2829" max="3073" width="9.140625" style="13"/>
    <col min="3074" max="3074" width="3.28515625" style="13" customWidth="1"/>
    <col min="3075" max="3075" width="37.42578125" style="13" customWidth="1"/>
    <col min="3076" max="3076" width="9.5703125" style="13" customWidth="1"/>
    <col min="3077" max="3077" width="10.140625" style="13" customWidth="1"/>
    <col min="3078" max="3078" width="9.7109375" style="13" customWidth="1"/>
    <col min="3079" max="3079" width="8.5703125" style="13" customWidth="1"/>
    <col min="3080" max="3080" width="8" style="13" customWidth="1"/>
    <col min="3081" max="3083" width="0" style="13" hidden="1" customWidth="1"/>
    <col min="3084" max="3084" width="9.140625" style="13" customWidth="1"/>
    <col min="3085" max="3329" width="9.140625" style="13"/>
    <col min="3330" max="3330" width="3.28515625" style="13" customWidth="1"/>
    <col min="3331" max="3331" width="37.42578125" style="13" customWidth="1"/>
    <col min="3332" max="3332" width="9.5703125" style="13" customWidth="1"/>
    <col min="3333" max="3333" width="10.140625" style="13" customWidth="1"/>
    <col min="3334" max="3334" width="9.7109375" style="13" customWidth="1"/>
    <col min="3335" max="3335" width="8.5703125" style="13" customWidth="1"/>
    <col min="3336" max="3336" width="8" style="13" customWidth="1"/>
    <col min="3337" max="3339" width="0" style="13" hidden="1" customWidth="1"/>
    <col min="3340" max="3340" width="9.140625" style="13" customWidth="1"/>
    <col min="3341" max="3585" width="9.140625" style="13"/>
    <col min="3586" max="3586" width="3.28515625" style="13" customWidth="1"/>
    <col min="3587" max="3587" width="37.42578125" style="13" customWidth="1"/>
    <col min="3588" max="3588" width="9.5703125" style="13" customWidth="1"/>
    <col min="3589" max="3589" width="10.140625" style="13" customWidth="1"/>
    <col min="3590" max="3590" width="9.7109375" style="13" customWidth="1"/>
    <col min="3591" max="3591" width="8.5703125" style="13" customWidth="1"/>
    <col min="3592" max="3592" width="8" style="13" customWidth="1"/>
    <col min="3593" max="3595" width="0" style="13" hidden="1" customWidth="1"/>
    <col min="3596" max="3596" width="9.140625" style="13" customWidth="1"/>
    <col min="3597" max="3841" width="9.140625" style="13"/>
    <col min="3842" max="3842" width="3.28515625" style="13" customWidth="1"/>
    <col min="3843" max="3843" width="37.42578125" style="13" customWidth="1"/>
    <col min="3844" max="3844" width="9.5703125" style="13" customWidth="1"/>
    <col min="3845" max="3845" width="10.140625" style="13" customWidth="1"/>
    <col min="3846" max="3846" width="9.7109375" style="13" customWidth="1"/>
    <col min="3847" max="3847" width="8.5703125" style="13" customWidth="1"/>
    <col min="3848" max="3848" width="8" style="13" customWidth="1"/>
    <col min="3849" max="3851" width="0" style="13" hidden="1" customWidth="1"/>
    <col min="3852" max="3852" width="9.140625" style="13" customWidth="1"/>
    <col min="3853" max="4097" width="9.140625" style="13"/>
    <col min="4098" max="4098" width="3.28515625" style="13" customWidth="1"/>
    <col min="4099" max="4099" width="37.42578125" style="13" customWidth="1"/>
    <col min="4100" max="4100" width="9.5703125" style="13" customWidth="1"/>
    <col min="4101" max="4101" width="10.140625" style="13" customWidth="1"/>
    <col min="4102" max="4102" width="9.7109375" style="13" customWidth="1"/>
    <col min="4103" max="4103" width="8.5703125" style="13" customWidth="1"/>
    <col min="4104" max="4104" width="8" style="13" customWidth="1"/>
    <col min="4105" max="4107" width="0" style="13" hidden="1" customWidth="1"/>
    <col min="4108" max="4108" width="9.140625" style="13" customWidth="1"/>
    <col min="4109" max="4353" width="9.140625" style="13"/>
    <col min="4354" max="4354" width="3.28515625" style="13" customWidth="1"/>
    <col min="4355" max="4355" width="37.42578125" style="13" customWidth="1"/>
    <col min="4356" max="4356" width="9.5703125" style="13" customWidth="1"/>
    <col min="4357" max="4357" width="10.140625" style="13" customWidth="1"/>
    <col min="4358" max="4358" width="9.7109375" style="13" customWidth="1"/>
    <col min="4359" max="4359" width="8.5703125" style="13" customWidth="1"/>
    <col min="4360" max="4360" width="8" style="13" customWidth="1"/>
    <col min="4361" max="4363" width="0" style="13" hidden="1" customWidth="1"/>
    <col min="4364" max="4364" width="9.140625" style="13" customWidth="1"/>
    <col min="4365" max="4609" width="9.140625" style="13"/>
    <col min="4610" max="4610" width="3.28515625" style="13" customWidth="1"/>
    <col min="4611" max="4611" width="37.42578125" style="13" customWidth="1"/>
    <col min="4612" max="4612" width="9.5703125" style="13" customWidth="1"/>
    <col min="4613" max="4613" width="10.140625" style="13" customWidth="1"/>
    <col min="4614" max="4614" width="9.7109375" style="13" customWidth="1"/>
    <col min="4615" max="4615" width="8.5703125" style="13" customWidth="1"/>
    <col min="4616" max="4616" width="8" style="13" customWidth="1"/>
    <col min="4617" max="4619" width="0" style="13" hidden="1" customWidth="1"/>
    <col min="4620" max="4620" width="9.140625" style="13" customWidth="1"/>
    <col min="4621" max="4865" width="9.140625" style="13"/>
    <col min="4866" max="4866" width="3.28515625" style="13" customWidth="1"/>
    <col min="4867" max="4867" width="37.42578125" style="13" customWidth="1"/>
    <col min="4868" max="4868" width="9.5703125" style="13" customWidth="1"/>
    <col min="4869" max="4869" width="10.140625" style="13" customWidth="1"/>
    <col min="4870" max="4870" width="9.7109375" style="13" customWidth="1"/>
    <col min="4871" max="4871" width="8.5703125" style="13" customWidth="1"/>
    <col min="4872" max="4872" width="8" style="13" customWidth="1"/>
    <col min="4873" max="4875" width="0" style="13" hidden="1" customWidth="1"/>
    <col min="4876" max="4876" width="9.140625" style="13" customWidth="1"/>
    <col min="4877" max="5121" width="9.140625" style="13"/>
    <col min="5122" max="5122" width="3.28515625" style="13" customWidth="1"/>
    <col min="5123" max="5123" width="37.42578125" style="13" customWidth="1"/>
    <col min="5124" max="5124" width="9.5703125" style="13" customWidth="1"/>
    <col min="5125" max="5125" width="10.140625" style="13" customWidth="1"/>
    <col min="5126" max="5126" width="9.7109375" style="13" customWidth="1"/>
    <col min="5127" max="5127" width="8.5703125" style="13" customWidth="1"/>
    <col min="5128" max="5128" width="8" style="13" customWidth="1"/>
    <col min="5129" max="5131" width="0" style="13" hidden="1" customWidth="1"/>
    <col min="5132" max="5132" width="9.140625" style="13" customWidth="1"/>
    <col min="5133" max="5377" width="9.140625" style="13"/>
    <col min="5378" max="5378" width="3.28515625" style="13" customWidth="1"/>
    <col min="5379" max="5379" width="37.42578125" style="13" customWidth="1"/>
    <col min="5380" max="5380" width="9.5703125" style="13" customWidth="1"/>
    <col min="5381" max="5381" width="10.140625" style="13" customWidth="1"/>
    <col min="5382" max="5382" width="9.7109375" style="13" customWidth="1"/>
    <col min="5383" max="5383" width="8.5703125" style="13" customWidth="1"/>
    <col min="5384" max="5384" width="8" style="13" customWidth="1"/>
    <col min="5385" max="5387" width="0" style="13" hidden="1" customWidth="1"/>
    <col min="5388" max="5388" width="9.140625" style="13" customWidth="1"/>
    <col min="5389" max="5633" width="9.140625" style="13"/>
    <col min="5634" max="5634" width="3.28515625" style="13" customWidth="1"/>
    <col min="5635" max="5635" width="37.42578125" style="13" customWidth="1"/>
    <col min="5636" max="5636" width="9.5703125" style="13" customWidth="1"/>
    <col min="5637" max="5637" width="10.140625" style="13" customWidth="1"/>
    <col min="5638" max="5638" width="9.7109375" style="13" customWidth="1"/>
    <col min="5639" max="5639" width="8.5703125" style="13" customWidth="1"/>
    <col min="5640" max="5640" width="8" style="13" customWidth="1"/>
    <col min="5641" max="5643" width="0" style="13" hidden="1" customWidth="1"/>
    <col min="5644" max="5644" width="9.140625" style="13" customWidth="1"/>
    <col min="5645" max="5889" width="9.140625" style="13"/>
    <col min="5890" max="5890" width="3.28515625" style="13" customWidth="1"/>
    <col min="5891" max="5891" width="37.42578125" style="13" customWidth="1"/>
    <col min="5892" max="5892" width="9.5703125" style="13" customWidth="1"/>
    <col min="5893" max="5893" width="10.140625" style="13" customWidth="1"/>
    <col min="5894" max="5894" width="9.7109375" style="13" customWidth="1"/>
    <col min="5895" max="5895" width="8.5703125" style="13" customWidth="1"/>
    <col min="5896" max="5896" width="8" style="13" customWidth="1"/>
    <col min="5897" max="5899" width="0" style="13" hidden="1" customWidth="1"/>
    <col min="5900" max="5900" width="9.140625" style="13" customWidth="1"/>
    <col min="5901" max="6145" width="9.140625" style="13"/>
    <col min="6146" max="6146" width="3.28515625" style="13" customWidth="1"/>
    <col min="6147" max="6147" width="37.42578125" style="13" customWidth="1"/>
    <col min="6148" max="6148" width="9.5703125" style="13" customWidth="1"/>
    <col min="6149" max="6149" width="10.140625" style="13" customWidth="1"/>
    <col min="6150" max="6150" width="9.7109375" style="13" customWidth="1"/>
    <col min="6151" max="6151" width="8.5703125" style="13" customWidth="1"/>
    <col min="6152" max="6152" width="8" style="13" customWidth="1"/>
    <col min="6153" max="6155" width="0" style="13" hidden="1" customWidth="1"/>
    <col min="6156" max="6156" width="9.140625" style="13" customWidth="1"/>
    <col min="6157" max="6401" width="9.140625" style="13"/>
    <col min="6402" max="6402" width="3.28515625" style="13" customWidth="1"/>
    <col min="6403" max="6403" width="37.42578125" style="13" customWidth="1"/>
    <col min="6404" max="6404" width="9.5703125" style="13" customWidth="1"/>
    <col min="6405" max="6405" width="10.140625" style="13" customWidth="1"/>
    <col min="6406" max="6406" width="9.7109375" style="13" customWidth="1"/>
    <col min="6407" max="6407" width="8.5703125" style="13" customWidth="1"/>
    <col min="6408" max="6408" width="8" style="13" customWidth="1"/>
    <col min="6409" max="6411" width="0" style="13" hidden="1" customWidth="1"/>
    <col min="6412" max="6412" width="9.140625" style="13" customWidth="1"/>
    <col min="6413" max="6657" width="9.140625" style="13"/>
    <col min="6658" max="6658" width="3.28515625" style="13" customWidth="1"/>
    <col min="6659" max="6659" width="37.42578125" style="13" customWidth="1"/>
    <col min="6660" max="6660" width="9.5703125" style="13" customWidth="1"/>
    <col min="6661" max="6661" width="10.140625" style="13" customWidth="1"/>
    <col min="6662" max="6662" width="9.7109375" style="13" customWidth="1"/>
    <col min="6663" max="6663" width="8.5703125" style="13" customWidth="1"/>
    <col min="6664" max="6664" width="8" style="13" customWidth="1"/>
    <col min="6665" max="6667" width="0" style="13" hidden="1" customWidth="1"/>
    <col min="6668" max="6668" width="9.140625" style="13" customWidth="1"/>
    <col min="6669" max="6913" width="9.140625" style="13"/>
    <col min="6914" max="6914" width="3.28515625" style="13" customWidth="1"/>
    <col min="6915" max="6915" width="37.42578125" style="13" customWidth="1"/>
    <col min="6916" max="6916" width="9.5703125" style="13" customWidth="1"/>
    <col min="6917" max="6917" width="10.140625" style="13" customWidth="1"/>
    <col min="6918" max="6918" width="9.7109375" style="13" customWidth="1"/>
    <col min="6919" max="6919" width="8.5703125" style="13" customWidth="1"/>
    <col min="6920" max="6920" width="8" style="13" customWidth="1"/>
    <col min="6921" max="6923" width="0" style="13" hidden="1" customWidth="1"/>
    <col min="6924" max="6924" width="9.140625" style="13" customWidth="1"/>
    <col min="6925" max="7169" width="9.140625" style="13"/>
    <col min="7170" max="7170" width="3.28515625" style="13" customWidth="1"/>
    <col min="7171" max="7171" width="37.42578125" style="13" customWidth="1"/>
    <col min="7172" max="7172" width="9.5703125" style="13" customWidth="1"/>
    <col min="7173" max="7173" width="10.140625" style="13" customWidth="1"/>
    <col min="7174" max="7174" width="9.7109375" style="13" customWidth="1"/>
    <col min="7175" max="7175" width="8.5703125" style="13" customWidth="1"/>
    <col min="7176" max="7176" width="8" style="13" customWidth="1"/>
    <col min="7177" max="7179" width="0" style="13" hidden="1" customWidth="1"/>
    <col min="7180" max="7180" width="9.140625" style="13" customWidth="1"/>
    <col min="7181" max="7425" width="9.140625" style="13"/>
    <col min="7426" max="7426" width="3.28515625" style="13" customWidth="1"/>
    <col min="7427" max="7427" width="37.42578125" style="13" customWidth="1"/>
    <col min="7428" max="7428" width="9.5703125" style="13" customWidth="1"/>
    <col min="7429" max="7429" width="10.140625" style="13" customWidth="1"/>
    <col min="7430" max="7430" width="9.7109375" style="13" customWidth="1"/>
    <col min="7431" max="7431" width="8.5703125" style="13" customWidth="1"/>
    <col min="7432" max="7432" width="8" style="13" customWidth="1"/>
    <col min="7433" max="7435" width="0" style="13" hidden="1" customWidth="1"/>
    <col min="7436" max="7436" width="9.140625" style="13" customWidth="1"/>
    <col min="7437" max="7681" width="9.140625" style="13"/>
    <col min="7682" max="7682" width="3.28515625" style="13" customWidth="1"/>
    <col min="7683" max="7683" width="37.42578125" style="13" customWidth="1"/>
    <col min="7684" max="7684" width="9.5703125" style="13" customWidth="1"/>
    <col min="7685" max="7685" width="10.140625" style="13" customWidth="1"/>
    <col min="7686" max="7686" width="9.7109375" style="13" customWidth="1"/>
    <col min="7687" max="7687" width="8.5703125" style="13" customWidth="1"/>
    <col min="7688" max="7688" width="8" style="13" customWidth="1"/>
    <col min="7689" max="7691" width="0" style="13" hidden="1" customWidth="1"/>
    <col min="7692" max="7692" width="9.140625" style="13" customWidth="1"/>
    <col min="7693" max="7937" width="9.140625" style="13"/>
    <col min="7938" max="7938" width="3.28515625" style="13" customWidth="1"/>
    <col min="7939" max="7939" width="37.42578125" style="13" customWidth="1"/>
    <col min="7940" max="7940" width="9.5703125" style="13" customWidth="1"/>
    <col min="7941" max="7941" width="10.140625" style="13" customWidth="1"/>
    <col min="7942" max="7942" width="9.7109375" style="13" customWidth="1"/>
    <col min="7943" max="7943" width="8.5703125" style="13" customWidth="1"/>
    <col min="7944" max="7944" width="8" style="13" customWidth="1"/>
    <col min="7945" max="7947" width="0" style="13" hidden="1" customWidth="1"/>
    <col min="7948" max="7948" width="9.140625" style="13" customWidth="1"/>
    <col min="7949" max="8193" width="9.140625" style="13"/>
    <col min="8194" max="8194" width="3.28515625" style="13" customWidth="1"/>
    <col min="8195" max="8195" width="37.42578125" style="13" customWidth="1"/>
    <col min="8196" max="8196" width="9.5703125" style="13" customWidth="1"/>
    <col min="8197" max="8197" width="10.140625" style="13" customWidth="1"/>
    <col min="8198" max="8198" width="9.7109375" style="13" customWidth="1"/>
    <col min="8199" max="8199" width="8.5703125" style="13" customWidth="1"/>
    <col min="8200" max="8200" width="8" style="13" customWidth="1"/>
    <col min="8201" max="8203" width="0" style="13" hidden="1" customWidth="1"/>
    <col min="8204" max="8204" width="9.140625" style="13" customWidth="1"/>
    <col min="8205" max="8449" width="9.140625" style="13"/>
    <col min="8450" max="8450" width="3.28515625" style="13" customWidth="1"/>
    <col min="8451" max="8451" width="37.42578125" style="13" customWidth="1"/>
    <col min="8452" max="8452" width="9.5703125" style="13" customWidth="1"/>
    <col min="8453" max="8453" width="10.140625" style="13" customWidth="1"/>
    <col min="8454" max="8454" width="9.7109375" style="13" customWidth="1"/>
    <col min="8455" max="8455" width="8.5703125" style="13" customWidth="1"/>
    <col min="8456" max="8456" width="8" style="13" customWidth="1"/>
    <col min="8457" max="8459" width="0" style="13" hidden="1" customWidth="1"/>
    <col min="8460" max="8460" width="9.140625" style="13" customWidth="1"/>
    <col min="8461" max="8705" width="9.140625" style="13"/>
    <col min="8706" max="8706" width="3.28515625" style="13" customWidth="1"/>
    <col min="8707" max="8707" width="37.42578125" style="13" customWidth="1"/>
    <col min="8708" max="8708" width="9.5703125" style="13" customWidth="1"/>
    <col min="8709" max="8709" width="10.140625" style="13" customWidth="1"/>
    <col min="8710" max="8710" width="9.7109375" style="13" customWidth="1"/>
    <col min="8711" max="8711" width="8.5703125" style="13" customWidth="1"/>
    <col min="8712" max="8712" width="8" style="13" customWidth="1"/>
    <col min="8713" max="8715" width="0" style="13" hidden="1" customWidth="1"/>
    <col min="8716" max="8716" width="9.140625" style="13" customWidth="1"/>
    <col min="8717" max="8961" width="9.140625" style="13"/>
    <col min="8962" max="8962" width="3.28515625" style="13" customWidth="1"/>
    <col min="8963" max="8963" width="37.42578125" style="13" customWidth="1"/>
    <col min="8964" max="8964" width="9.5703125" style="13" customWidth="1"/>
    <col min="8965" max="8965" width="10.140625" style="13" customWidth="1"/>
    <col min="8966" max="8966" width="9.7109375" style="13" customWidth="1"/>
    <col min="8967" max="8967" width="8.5703125" style="13" customWidth="1"/>
    <col min="8968" max="8968" width="8" style="13" customWidth="1"/>
    <col min="8969" max="8971" width="0" style="13" hidden="1" customWidth="1"/>
    <col min="8972" max="8972" width="9.140625" style="13" customWidth="1"/>
    <col min="8973" max="9217" width="9.140625" style="13"/>
    <col min="9218" max="9218" width="3.28515625" style="13" customWidth="1"/>
    <col min="9219" max="9219" width="37.42578125" style="13" customWidth="1"/>
    <col min="9220" max="9220" width="9.5703125" style="13" customWidth="1"/>
    <col min="9221" max="9221" width="10.140625" style="13" customWidth="1"/>
    <col min="9222" max="9222" width="9.7109375" style="13" customWidth="1"/>
    <col min="9223" max="9223" width="8.5703125" style="13" customWidth="1"/>
    <col min="9224" max="9224" width="8" style="13" customWidth="1"/>
    <col min="9225" max="9227" width="0" style="13" hidden="1" customWidth="1"/>
    <col min="9228" max="9228" width="9.140625" style="13" customWidth="1"/>
    <col min="9229" max="9473" width="9.140625" style="13"/>
    <col min="9474" max="9474" width="3.28515625" style="13" customWidth="1"/>
    <col min="9475" max="9475" width="37.42578125" style="13" customWidth="1"/>
    <col min="9476" max="9476" width="9.5703125" style="13" customWidth="1"/>
    <col min="9477" max="9477" width="10.140625" style="13" customWidth="1"/>
    <col min="9478" max="9478" width="9.7109375" style="13" customWidth="1"/>
    <col min="9479" max="9479" width="8.5703125" style="13" customWidth="1"/>
    <col min="9480" max="9480" width="8" style="13" customWidth="1"/>
    <col min="9481" max="9483" width="0" style="13" hidden="1" customWidth="1"/>
    <col min="9484" max="9484" width="9.140625" style="13" customWidth="1"/>
    <col min="9485" max="9729" width="9.140625" style="13"/>
    <col min="9730" max="9730" width="3.28515625" style="13" customWidth="1"/>
    <col min="9731" max="9731" width="37.42578125" style="13" customWidth="1"/>
    <col min="9732" max="9732" width="9.5703125" style="13" customWidth="1"/>
    <col min="9733" max="9733" width="10.140625" style="13" customWidth="1"/>
    <col min="9734" max="9734" width="9.7109375" style="13" customWidth="1"/>
    <col min="9735" max="9735" width="8.5703125" style="13" customWidth="1"/>
    <col min="9736" max="9736" width="8" style="13" customWidth="1"/>
    <col min="9737" max="9739" width="0" style="13" hidden="1" customWidth="1"/>
    <col min="9740" max="9740" width="9.140625" style="13" customWidth="1"/>
    <col min="9741" max="9985" width="9.140625" style="13"/>
    <col min="9986" max="9986" width="3.28515625" style="13" customWidth="1"/>
    <col min="9987" max="9987" width="37.42578125" style="13" customWidth="1"/>
    <col min="9988" max="9988" width="9.5703125" style="13" customWidth="1"/>
    <col min="9989" max="9989" width="10.140625" style="13" customWidth="1"/>
    <col min="9990" max="9990" width="9.7109375" style="13" customWidth="1"/>
    <col min="9991" max="9991" width="8.5703125" style="13" customWidth="1"/>
    <col min="9992" max="9992" width="8" style="13" customWidth="1"/>
    <col min="9993" max="9995" width="0" style="13" hidden="1" customWidth="1"/>
    <col min="9996" max="9996" width="9.140625" style="13" customWidth="1"/>
    <col min="9997" max="10241" width="9.140625" style="13"/>
    <col min="10242" max="10242" width="3.28515625" style="13" customWidth="1"/>
    <col min="10243" max="10243" width="37.42578125" style="13" customWidth="1"/>
    <col min="10244" max="10244" width="9.5703125" style="13" customWidth="1"/>
    <col min="10245" max="10245" width="10.140625" style="13" customWidth="1"/>
    <col min="10246" max="10246" width="9.7109375" style="13" customWidth="1"/>
    <col min="10247" max="10247" width="8.5703125" style="13" customWidth="1"/>
    <col min="10248" max="10248" width="8" style="13" customWidth="1"/>
    <col min="10249" max="10251" width="0" style="13" hidden="1" customWidth="1"/>
    <col min="10252" max="10252" width="9.140625" style="13" customWidth="1"/>
    <col min="10253" max="10497" width="9.140625" style="13"/>
    <col min="10498" max="10498" width="3.28515625" style="13" customWidth="1"/>
    <col min="10499" max="10499" width="37.42578125" style="13" customWidth="1"/>
    <col min="10500" max="10500" width="9.5703125" style="13" customWidth="1"/>
    <col min="10501" max="10501" width="10.140625" style="13" customWidth="1"/>
    <col min="10502" max="10502" width="9.7109375" style="13" customWidth="1"/>
    <col min="10503" max="10503" width="8.5703125" style="13" customWidth="1"/>
    <col min="10504" max="10504" width="8" style="13" customWidth="1"/>
    <col min="10505" max="10507" width="0" style="13" hidden="1" customWidth="1"/>
    <col min="10508" max="10508" width="9.140625" style="13" customWidth="1"/>
    <col min="10509" max="10753" width="9.140625" style="13"/>
    <col min="10754" max="10754" width="3.28515625" style="13" customWidth="1"/>
    <col min="10755" max="10755" width="37.42578125" style="13" customWidth="1"/>
    <col min="10756" max="10756" width="9.5703125" style="13" customWidth="1"/>
    <col min="10757" max="10757" width="10.140625" style="13" customWidth="1"/>
    <col min="10758" max="10758" width="9.7109375" style="13" customWidth="1"/>
    <col min="10759" max="10759" width="8.5703125" style="13" customWidth="1"/>
    <col min="10760" max="10760" width="8" style="13" customWidth="1"/>
    <col min="10761" max="10763" width="0" style="13" hidden="1" customWidth="1"/>
    <col min="10764" max="10764" width="9.140625" style="13" customWidth="1"/>
    <col min="10765" max="11009" width="9.140625" style="13"/>
    <col min="11010" max="11010" width="3.28515625" style="13" customWidth="1"/>
    <col min="11011" max="11011" width="37.42578125" style="13" customWidth="1"/>
    <col min="11012" max="11012" width="9.5703125" style="13" customWidth="1"/>
    <col min="11013" max="11013" width="10.140625" style="13" customWidth="1"/>
    <col min="11014" max="11014" width="9.7109375" style="13" customWidth="1"/>
    <col min="11015" max="11015" width="8.5703125" style="13" customWidth="1"/>
    <col min="11016" max="11016" width="8" style="13" customWidth="1"/>
    <col min="11017" max="11019" width="0" style="13" hidden="1" customWidth="1"/>
    <col min="11020" max="11020" width="9.140625" style="13" customWidth="1"/>
    <col min="11021" max="11265" width="9.140625" style="13"/>
    <col min="11266" max="11266" width="3.28515625" style="13" customWidth="1"/>
    <col min="11267" max="11267" width="37.42578125" style="13" customWidth="1"/>
    <col min="11268" max="11268" width="9.5703125" style="13" customWidth="1"/>
    <col min="11269" max="11269" width="10.140625" style="13" customWidth="1"/>
    <col min="11270" max="11270" width="9.7109375" style="13" customWidth="1"/>
    <col min="11271" max="11271" width="8.5703125" style="13" customWidth="1"/>
    <col min="11272" max="11272" width="8" style="13" customWidth="1"/>
    <col min="11273" max="11275" width="0" style="13" hidden="1" customWidth="1"/>
    <col min="11276" max="11276" width="9.140625" style="13" customWidth="1"/>
    <col min="11277" max="11521" width="9.140625" style="13"/>
    <col min="11522" max="11522" width="3.28515625" style="13" customWidth="1"/>
    <col min="11523" max="11523" width="37.42578125" style="13" customWidth="1"/>
    <col min="11524" max="11524" width="9.5703125" style="13" customWidth="1"/>
    <col min="11525" max="11525" width="10.140625" style="13" customWidth="1"/>
    <col min="11526" max="11526" width="9.7109375" style="13" customWidth="1"/>
    <col min="11527" max="11527" width="8.5703125" style="13" customWidth="1"/>
    <col min="11528" max="11528" width="8" style="13" customWidth="1"/>
    <col min="11529" max="11531" width="0" style="13" hidden="1" customWidth="1"/>
    <col min="11532" max="11532" width="9.140625" style="13" customWidth="1"/>
    <col min="11533" max="11777" width="9.140625" style="13"/>
    <col min="11778" max="11778" width="3.28515625" style="13" customWidth="1"/>
    <col min="11779" max="11779" width="37.42578125" style="13" customWidth="1"/>
    <col min="11780" max="11780" width="9.5703125" style="13" customWidth="1"/>
    <col min="11781" max="11781" width="10.140625" style="13" customWidth="1"/>
    <col min="11782" max="11782" width="9.7109375" style="13" customWidth="1"/>
    <col min="11783" max="11783" width="8.5703125" style="13" customWidth="1"/>
    <col min="11784" max="11784" width="8" style="13" customWidth="1"/>
    <col min="11785" max="11787" width="0" style="13" hidden="1" customWidth="1"/>
    <col min="11788" max="11788" width="9.140625" style="13" customWidth="1"/>
    <col min="11789" max="12033" width="9.140625" style="13"/>
    <col min="12034" max="12034" width="3.28515625" style="13" customWidth="1"/>
    <col min="12035" max="12035" width="37.42578125" style="13" customWidth="1"/>
    <col min="12036" max="12036" width="9.5703125" style="13" customWidth="1"/>
    <col min="12037" max="12037" width="10.140625" style="13" customWidth="1"/>
    <col min="12038" max="12038" width="9.7109375" style="13" customWidth="1"/>
    <col min="12039" max="12039" width="8.5703125" style="13" customWidth="1"/>
    <col min="12040" max="12040" width="8" style="13" customWidth="1"/>
    <col min="12041" max="12043" width="0" style="13" hidden="1" customWidth="1"/>
    <col min="12044" max="12044" width="9.140625" style="13" customWidth="1"/>
    <col min="12045" max="12289" width="9.140625" style="13"/>
    <col min="12290" max="12290" width="3.28515625" style="13" customWidth="1"/>
    <col min="12291" max="12291" width="37.42578125" style="13" customWidth="1"/>
    <col min="12292" max="12292" width="9.5703125" style="13" customWidth="1"/>
    <col min="12293" max="12293" width="10.140625" style="13" customWidth="1"/>
    <col min="12294" max="12294" width="9.7109375" style="13" customWidth="1"/>
    <col min="12295" max="12295" width="8.5703125" style="13" customWidth="1"/>
    <col min="12296" max="12296" width="8" style="13" customWidth="1"/>
    <col min="12297" max="12299" width="0" style="13" hidden="1" customWidth="1"/>
    <col min="12300" max="12300" width="9.140625" style="13" customWidth="1"/>
    <col min="12301" max="12545" width="9.140625" style="13"/>
    <col min="12546" max="12546" width="3.28515625" style="13" customWidth="1"/>
    <col min="12547" max="12547" width="37.42578125" style="13" customWidth="1"/>
    <col min="12548" max="12548" width="9.5703125" style="13" customWidth="1"/>
    <col min="12549" max="12549" width="10.140625" style="13" customWidth="1"/>
    <col min="12550" max="12550" width="9.7109375" style="13" customWidth="1"/>
    <col min="12551" max="12551" width="8.5703125" style="13" customWidth="1"/>
    <col min="12552" max="12552" width="8" style="13" customWidth="1"/>
    <col min="12553" max="12555" width="0" style="13" hidden="1" customWidth="1"/>
    <col min="12556" max="12556" width="9.140625" style="13" customWidth="1"/>
    <col min="12557" max="12801" width="9.140625" style="13"/>
    <col min="12802" max="12802" width="3.28515625" style="13" customWidth="1"/>
    <col min="12803" max="12803" width="37.42578125" style="13" customWidth="1"/>
    <col min="12804" max="12804" width="9.5703125" style="13" customWidth="1"/>
    <col min="12805" max="12805" width="10.140625" style="13" customWidth="1"/>
    <col min="12806" max="12806" width="9.7109375" style="13" customWidth="1"/>
    <col min="12807" max="12807" width="8.5703125" style="13" customWidth="1"/>
    <col min="12808" max="12808" width="8" style="13" customWidth="1"/>
    <col min="12809" max="12811" width="0" style="13" hidden="1" customWidth="1"/>
    <col min="12812" max="12812" width="9.140625" style="13" customWidth="1"/>
    <col min="12813" max="13057" width="9.140625" style="13"/>
    <col min="13058" max="13058" width="3.28515625" style="13" customWidth="1"/>
    <col min="13059" max="13059" width="37.42578125" style="13" customWidth="1"/>
    <col min="13060" max="13060" width="9.5703125" style="13" customWidth="1"/>
    <col min="13061" max="13061" width="10.140625" style="13" customWidth="1"/>
    <col min="13062" max="13062" width="9.7109375" style="13" customWidth="1"/>
    <col min="13063" max="13063" width="8.5703125" style="13" customWidth="1"/>
    <col min="13064" max="13064" width="8" style="13" customWidth="1"/>
    <col min="13065" max="13067" width="0" style="13" hidden="1" customWidth="1"/>
    <col min="13068" max="13068" width="9.140625" style="13" customWidth="1"/>
    <col min="13069" max="13313" width="9.140625" style="13"/>
    <col min="13314" max="13314" width="3.28515625" style="13" customWidth="1"/>
    <col min="13315" max="13315" width="37.42578125" style="13" customWidth="1"/>
    <col min="13316" max="13316" width="9.5703125" style="13" customWidth="1"/>
    <col min="13317" max="13317" width="10.140625" style="13" customWidth="1"/>
    <col min="13318" max="13318" width="9.7109375" style="13" customWidth="1"/>
    <col min="13319" max="13319" width="8.5703125" style="13" customWidth="1"/>
    <col min="13320" max="13320" width="8" style="13" customWidth="1"/>
    <col min="13321" max="13323" width="0" style="13" hidden="1" customWidth="1"/>
    <col min="13324" max="13324" width="9.140625" style="13" customWidth="1"/>
    <col min="13325" max="13569" width="9.140625" style="13"/>
    <col min="13570" max="13570" width="3.28515625" style="13" customWidth="1"/>
    <col min="13571" max="13571" width="37.42578125" style="13" customWidth="1"/>
    <col min="13572" max="13572" width="9.5703125" style="13" customWidth="1"/>
    <col min="13573" max="13573" width="10.140625" style="13" customWidth="1"/>
    <col min="13574" max="13574" width="9.7109375" style="13" customWidth="1"/>
    <col min="13575" max="13575" width="8.5703125" style="13" customWidth="1"/>
    <col min="13576" max="13576" width="8" style="13" customWidth="1"/>
    <col min="13577" max="13579" width="0" style="13" hidden="1" customWidth="1"/>
    <col min="13580" max="13580" width="9.140625" style="13" customWidth="1"/>
    <col min="13581" max="13825" width="9.140625" style="13"/>
    <col min="13826" max="13826" width="3.28515625" style="13" customWidth="1"/>
    <col min="13827" max="13827" width="37.42578125" style="13" customWidth="1"/>
    <col min="13828" max="13828" width="9.5703125" style="13" customWidth="1"/>
    <col min="13829" max="13829" width="10.140625" style="13" customWidth="1"/>
    <col min="13830" max="13830" width="9.7109375" style="13" customWidth="1"/>
    <col min="13831" max="13831" width="8.5703125" style="13" customWidth="1"/>
    <col min="13832" max="13832" width="8" style="13" customWidth="1"/>
    <col min="13833" max="13835" width="0" style="13" hidden="1" customWidth="1"/>
    <col min="13836" max="13836" width="9.140625" style="13" customWidth="1"/>
    <col min="13837" max="14081" width="9.140625" style="13"/>
    <col min="14082" max="14082" width="3.28515625" style="13" customWidth="1"/>
    <col min="14083" max="14083" width="37.42578125" style="13" customWidth="1"/>
    <col min="14084" max="14084" width="9.5703125" style="13" customWidth="1"/>
    <col min="14085" max="14085" width="10.140625" style="13" customWidth="1"/>
    <col min="14086" max="14086" width="9.7109375" style="13" customWidth="1"/>
    <col min="14087" max="14087" width="8.5703125" style="13" customWidth="1"/>
    <col min="14088" max="14088" width="8" style="13" customWidth="1"/>
    <col min="14089" max="14091" width="0" style="13" hidden="1" customWidth="1"/>
    <col min="14092" max="14092" width="9.140625" style="13" customWidth="1"/>
    <col min="14093" max="14337" width="9.140625" style="13"/>
    <col min="14338" max="14338" width="3.28515625" style="13" customWidth="1"/>
    <col min="14339" max="14339" width="37.42578125" style="13" customWidth="1"/>
    <col min="14340" max="14340" width="9.5703125" style="13" customWidth="1"/>
    <col min="14341" max="14341" width="10.140625" style="13" customWidth="1"/>
    <col min="14342" max="14342" width="9.7109375" style="13" customWidth="1"/>
    <col min="14343" max="14343" width="8.5703125" style="13" customWidth="1"/>
    <col min="14344" max="14344" width="8" style="13" customWidth="1"/>
    <col min="14345" max="14347" width="0" style="13" hidden="1" customWidth="1"/>
    <col min="14348" max="14348" width="9.140625" style="13" customWidth="1"/>
    <col min="14349" max="14593" width="9.140625" style="13"/>
    <col min="14594" max="14594" width="3.28515625" style="13" customWidth="1"/>
    <col min="14595" max="14595" width="37.42578125" style="13" customWidth="1"/>
    <col min="14596" max="14596" width="9.5703125" style="13" customWidth="1"/>
    <col min="14597" max="14597" width="10.140625" style="13" customWidth="1"/>
    <col min="14598" max="14598" width="9.7109375" style="13" customWidth="1"/>
    <col min="14599" max="14599" width="8.5703125" style="13" customWidth="1"/>
    <col min="14600" max="14600" width="8" style="13" customWidth="1"/>
    <col min="14601" max="14603" width="0" style="13" hidden="1" customWidth="1"/>
    <col min="14604" max="14604" width="9.140625" style="13" customWidth="1"/>
    <col min="14605" max="14849" width="9.140625" style="13"/>
    <col min="14850" max="14850" width="3.28515625" style="13" customWidth="1"/>
    <col min="14851" max="14851" width="37.42578125" style="13" customWidth="1"/>
    <col min="14852" max="14852" width="9.5703125" style="13" customWidth="1"/>
    <col min="14853" max="14853" width="10.140625" style="13" customWidth="1"/>
    <col min="14854" max="14854" width="9.7109375" style="13" customWidth="1"/>
    <col min="14855" max="14855" width="8.5703125" style="13" customWidth="1"/>
    <col min="14856" max="14856" width="8" style="13" customWidth="1"/>
    <col min="14857" max="14859" width="0" style="13" hidden="1" customWidth="1"/>
    <col min="14860" max="14860" width="9.140625" style="13" customWidth="1"/>
    <col min="14861" max="15105" width="9.140625" style="13"/>
    <col min="15106" max="15106" width="3.28515625" style="13" customWidth="1"/>
    <col min="15107" max="15107" width="37.42578125" style="13" customWidth="1"/>
    <col min="15108" max="15108" width="9.5703125" style="13" customWidth="1"/>
    <col min="15109" max="15109" width="10.140625" style="13" customWidth="1"/>
    <col min="15110" max="15110" width="9.7109375" style="13" customWidth="1"/>
    <col min="15111" max="15111" width="8.5703125" style="13" customWidth="1"/>
    <col min="15112" max="15112" width="8" style="13" customWidth="1"/>
    <col min="15113" max="15115" width="0" style="13" hidden="1" customWidth="1"/>
    <col min="15116" max="15116" width="9.140625" style="13" customWidth="1"/>
    <col min="15117" max="15361" width="9.140625" style="13"/>
    <col min="15362" max="15362" width="3.28515625" style="13" customWidth="1"/>
    <col min="15363" max="15363" width="37.42578125" style="13" customWidth="1"/>
    <col min="15364" max="15364" width="9.5703125" style="13" customWidth="1"/>
    <col min="15365" max="15365" width="10.140625" style="13" customWidth="1"/>
    <col min="15366" max="15366" width="9.7109375" style="13" customWidth="1"/>
    <col min="15367" max="15367" width="8.5703125" style="13" customWidth="1"/>
    <col min="15368" max="15368" width="8" style="13" customWidth="1"/>
    <col min="15369" max="15371" width="0" style="13" hidden="1" customWidth="1"/>
    <col min="15372" max="15372" width="9.140625" style="13" customWidth="1"/>
    <col min="15373" max="15617" width="9.140625" style="13"/>
    <col min="15618" max="15618" width="3.28515625" style="13" customWidth="1"/>
    <col min="15619" max="15619" width="37.42578125" style="13" customWidth="1"/>
    <col min="15620" max="15620" width="9.5703125" style="13" customWidth="1"/>
    <col min="15621" max="15621" width="10.140625" style="13" customWidth="1"/>
    <col min="15622" max="15622" width="9.7109375" style="13" customWidth="1"/>
    <col min="15623" max="15623" width="8.5703125" style="13" customWidth="1"/>
    <col min="15624" max="15624" width="8" style="13" customWidth="1"/>
    <col min="15625" max="15627" width="0" style="13" hidden="1" customWidth="1"/>
    <col min="15628" max="15628" width="9.140625" style="13" customWidth="1"/>
    <col min="15629" max="15873" width="9.140625" style="13"/>
    <col min="15874" max="15874" width="3.28515625" style="13" customWidth="1"/>
    <col min="15875" max="15875" width="37.42578125" style="13" customWidth="1"/>
    <col min="15876" max="15876" width="9.5703125" style="13" customWidth="1"/>
    <col min="15877" max="15877" width="10.140625" style="13" customWidth="1"/>
    <col min="15878" max="15878" width="9.7109375" style="13" customWidth="1"/>
    <col min="15879" max="15879" width="8.5703125" style="13" customWidth="1"/>
    <col min="15880" max="15880" width="8" style="13" customWidth="1"/>
    <col min="15881" max="15883" width="0" style="13" hidden="1" customWidth="1"/>
    <col min="15884" max="15884" width="9.140625" style="13" customWidth="1"/>
    <col min="15885" max="16129" width="9.140625" style="13"/>
    <col min="16130" max="16130" width="3.28515625" style="13" customWidth="1"/>
    <col min="16131" max="16131" width="37.42578125" style="13" customWidth="1"/>
    <col min="16132" max="16132" width="9.5703125" style="13" customWidth="1"/>
    <col min="16133" max="16133" width="10.140625" style="13" customWidth="1"/>
    <col min="16134" max="16134" width="9.7109375" style="13" customWidth="1"/>
    <col min="16135" max="16135" width="8.5703125" style="13" customWidth="1"/>
    <col min="16136" max="16136" width="8" style="13" customWidth="1"/>
    <col min="16137" max="16139" width="0" style="13" hidden="1" customWidth="1"/>
    <col min="16140" max="16140" width="9.140625" style="13" customWidth="1"/>
    <col min="16141" max="16384" width="9.140625" style="13"/>
  </cols>
  <sheetData>
    <row r="2" spans="1:12">
      <c r="A2" s="269" t="s">
        <v>326</v>
      </c>
      <c r="B2" s="269"/>
      <c r="C2" s="269"/>
      <c r="D2" s="269"/>
      <c r="E2" s="269"/>
      <c r="F2" s="269"/>
      <c r="G2" s="269"/>
      <c r="H2" s="269"/>
      <c r="I2" s="85"/>
    </row>
    <row r="3" spans="1:12">
      <c r="A3" s="269" t="s">
        <v>170</v>
      </c>
      <c r="B3" s="269"/>
      <c r="C3" s="269"/>
      <c r="D3" s="269"/>
      <c r="E3" s="269"/>
      <c r="F3" s="269"/>
      <c r="G3" s="269"/>
      <c r="H3" s="269"/>
      <c r="I3" s="269"/>
      <c r="J3" s="42"/>
      <c r="K3" s="89"/>
      <c r="L3" s="40"/>
    </row>
    <row r="4" spans="1:12">
      <c r="A4" s="269" t="s">
        <v>330</v>
      </c>
      <c r="B4" s="269"/>
      <c r="C4" s="269"/>
      <c r="D4" s="269"/>
      <c r="E4" s="269"/>
      <c r="F4" s="269"/>
      <c r="G4" s="269"/>
      <c r="H4" s="269"/>
      <c r="I4" s="85"/>
    </row>
    <row r="5" spans="1:12">
      <c r="A5" s="86"/>
      <c r="B5" s="86"/>
      <c r="C5" s="86"/>
      <c r="D5" s="86"/>
      <c r="E5" s="86"/>
      <c r="F5" s="212"/>
      <c r="G5" s="212"/>
      <c r="H5" s="86"/>
      <c r="I5" s="85"/>
    </row>
    <row r="6" spans="1:12">
      <c r="A6" s="86"/>
      <c r="B6" s="86"/>
      <c r="C6" s="86"/>
      <c r="D6" s="86"/>
      <c r="E6" s="86"/>
      <c r="F6" s="212"/>
      <c r="G6" s="212"/>
      <c r="H6" s="86"/>
      <c r="I6" s="85"/>
    </row>
    <row r="7" spans="1:12">
      <c r="A7" s="270" t="s">
        <v>171</v>
      </c>
      <c r="B7" s="270"/>
      <c r="C7" s="270"/>
      <c r="D7" s="270"/>
      <c r="E7" s="270"/>
      <c r="F7" s="270"/>
      <c r="G7" s="270"/>
      <c r="H7" s="270"/>
      <c r="I7" s="270"/>
      <c r="J7" s="270"/>
      <c r="K7" s="90"/>
      <c r="L7" s="45"/>
    </row>
    <row r="8" spans="1:12">
      <c r="A8" s="87"/>
      <c r="B8" s="87"/>
      <c r="C8" s="87"/>
      <c r="D8" s="87"/>
      <c r="E8" s="87"/>
      <c r="F8" s="213"/>
      <c r="G8" s="213"/>
      <c r="H8" s="87" t="s">
        <v>155</v>
      </c>
      <c r="I8" s="87"/>
      <c r="J8" s="87"/>
      <c r="K8" s="90"/>
      <c r="L8" s="83"/>
    </row>
    <row r="9" spans="1:12" ht="18" customHeight="1">
      <c r="A9" s="271" t="s">
        <v>0</v>
      </c>
      <c r="B9" s="271" t="s">
        <v>20</v>
      </c>
      <c r="C9" s="271" t="s">
        <v>60</v>
      </c>
      <c r="D9" s="274" t="s">
        <v>1</v>
      </c>
      <c r="E9" s="277" t="s">
        <v>164</v>
      </c>
      <c r="F9" s="277" t="s">
        <v>172</v>
      </c>
      <c r="G9" s="277" t="s">
        <v>325</v>
      </c>
      <c r="H9" s="277" t="s">
        <v>324</v>
      </c>
      <c r="I9" s="46"/>
      <c r="J9" s="47"/>
      <c r="K9" s="48"/>
      <c r="L9" s="48"/>
    </row>
    <row r="10" spans="1:12">
      <c r="A10" s="272"/>
      <c r="B10" s="280"/>
      <c r="C10" s="280"/>
      <c r="D10" s="275"/>
      <c r="E10" s="278"/>
      <c r="F10" s="278"/>
      <c r="G10" s="282"/>
      <c r="H10" s="278"/>
      <c r="I10" s="49"/>
      <c r="J10" s="50"/>
      <c r="K10" s="48"/>
      <c r="L10" s="48"/>
    </row>
    <row r="11" spans="1:12" ht="48.75" customHeight="1">
      <c r="A11" s="273"/>
      <c r="B11" s="281"/>
      <c r="C11" s="281"/>
      <c r="D11" s="276"/>
      <c r="E11" s="279"/>
      <c r="F11" s="279"/>
      <c r="G11" s="283"/>
      <c r="H11" s="279"/>
      <c r="I11" s="47"/>
      <c r="J11" s="51"/>
      <c r="K11" s="48"/>
      <c r="L11" s="48"/>
    </row>
    <row r="12" spans="1:12">
      <c r="A12" s="52" t="s">
        <v>3</v>
      </c>
      <c r="B12" s="52" t="s">
        <v>4</v>
      </c>
      <c r="C12" s="52" t="s">
        <v>5</v>
      </c>
      <c r="D12" s="53" t="s">
        <v>6</v>
      </c>
      <c r="E12" s="53" t="s">
        <v>7</v>
      </c>
      <c r="F12" s="53" t="s">
        <v>8</v>
      </c>
      <c r="G12" s="53" t="s">
        <v>9</v>
      </c>
      <c r="H12" s="53" t="s">
        <v>10</v>
      </c>
      <c r="I12" s="51"/>
      <c r="J12" s="51"/>
      <c r="K12" s="48"/>
      <c r="L12" s="48"/>
    </row>
    <row r="13" spans="1:12">
      <c r="A13" s="52">
        <v>1</v>
      </c>
      <c r="B13" s="52"/>
      <c r="C13" s="52">
        <v>1</v>
      </c>
      <c r="D13" s="55" t="s">
        <v>123</v>
      </c>
      <c r="E13" s="56">
        <v>109547</v>
      </c>
      <c r="F13" s="56">
        <v>100470</v>
      </c>
      <c r="G13" s="56">
        <v>1483</v>
      </c>
      <c r="H13" s="56">
        <f>SUM(F13+G13)</f>
        <v>101953</v>
      </c>
      <c r="I13" s="51"/>
      <c r="J13" s="51"/>
      <c r="K13" s="48"/>
      <c r="L13" s="48"/>
    </row>
    <row r="14" spans="1:12">
      <c r="A14" s="52">
        <v>2</v>
      </c>
      <c r="B14" s="52"/>
      <c r="C14" s="52">
        <v>2</v>
      </c>
      <c r="D14" s="54" t="s">
        <v>122</v>
      </c>
      <c r="E14" s="56">
        <v>17747</v>
      </c>
      <c r="F14" s="56">
        <v>17887</v>
      </c>
      <c r="G14" s="56">
        <v>466</v>
      </c>
      <c r="H14" s="56">
        <f t="shared" ref="H14:H45" si="0">SUM(F14+G14)</f>
        <v>18353</v>
      </c>
      <c r="I14" s="51"/>
      <c r="J14" s="51"/>
      <c r="K14" s="48"/>
      <c r="L14" s="48"/>
    </row>
    <row r="15" spans="1:12">
      <c r="A15" s="52">
        <v>3</v>
      </c>
      <c r="B15" s="52">
        <v>1</v>
      </c>
      <c r="C15" s="52"/>
      <c r="D15" s="61" t="s">
        <v>124</v>
      </c>
      <c r="E15" s="56">
        <f>SUM(E13:E14)</f>
        <v>127294</v>
      </c>
      <c r="F15" s="56">
        <f>SUM(F13:F14)</f>
        <v>118357</v>
      </c>
      <c r="G15" s="56">
        <f>SUM(G13:G14)</f>
        <v>1949</v>
      </c>
      <c r="H15" s="56">
        <f t="shared" si="0"/>
        <v>120306</v>
      </c>
      <c r="I15" s="51"/>
      <c r="J15" s="51"/>
      <c r="K15" s="48"/>
      <c r="L15" s="48"/>
    </row>
    <row r="16" spans="1:12">
      <c r="A16" s="52">
        <v>4</v>
      </c>
      <c r="B16" s="52"/>
      <c r="C16" s="52">
        <v>1</v>
      </c>
      <c r="D16" s="61" t="s">
        <v>126</v>
      </c>
      <c r="E16" s="56">
        <f>SUM(E17:E18)</f>
        <v>9295</v>
      </c>
      <c r="F16" s="56">
        <f>SUM(F17:F18)</f>
        <v>9295</v>
      </c>
      <c r="G16" s="56">
        <f>SUM(G17:G18)</f>
        <v>0</v>
      </c>
      <c r="H16" s="56">
        <f t="shared" si="0"/>
        <v>9295</v>
      </c>
      <c r="I16" s="51"/>
      <c r="J16" s="51"/>
      <c r="K16" s="48"/>
      <c r="L16" s="48"/>
    </row>
    <row r="17" spans="1:12">
      <c r="A17" s="52">
        <v>5</v>
      </c>
      <c r="B17" s="52"/>
      <c r="C17" s="52"/>
      <c r="D17" s="55" t="s">
        <v>90</v>
      </c>
      <c r="E17" s="56">
        <v>4767</v>
      </c>
      <c r="F17" s="56">
        <v>4767</v>
      </c>
      <c r="G17" s="56">
        <v>0</v>
      </c>
      <c r="H17" s="56">
        <f t="shared" si="0"/>
        <v>4767</v>
      </c>
      <c r="I17" s="51"/>
      <c r="J17" s="51"/>
      <c r="K17" s="48"/>
      <c r="L17" s="48"/>
    </row>
    <row r="18" spans="1:12">
      <c r="A18" s="52">
        <v>6</v>
      </c>
      <c r="B18" s="52"/>
      <c r="C18" s="52"/>
      <c r="D18" s="57" t="s">
        <v>24</v>
      </c>
      <c r="E18" s="56">
        <v>4528</v>
      </c>
      <c r="F18" s="56">
        <v>4528</v>
      </c>
      <c r="G18" s="56">
        <v>0</v>
      </c>
      <c r="H18" s="56">
        <f t="shared" si="0"/>
        <v>4528</v>
      </c>
      <c r="I18" s="51"/>
      <c r="J18" s="51"/>
      <c r="K18" s="48"/>
      <c r="L18" s="48"/>
    </row>
    <row r="19" spans="1:12">
      <c r="A19" s="52">
        <v>7</v>
      </c>
      <c r="B19" s="52"/>
      <c r="C19" s="52">
        <v>2</v>
      </c>
      <c r="D19" s="57" t="s">
        <v>127</v>
      </c>
      <c r="E19" s="56">
        <v>32580</v>
      </c>
      <c r="F19" s="56">
        <v>31580</v>
      </c>
      <c r="G19" s="56">
        <v>0</v>
      </c>
      <c r="H19" s="56">
        <f t="shared" si="0"/>
        <v>31580</v>
      </c>
      <c r="I19" s="51"/>
      <c r="J19" s="51"/>
      <c r="K19" s="48"/>
      <c r="L19" s="48"/>
    </row>
    <row r="20" spans="1:12">
      <c r="A20" s="52">
        <v>8</v>
      </c>
      <c r="B20" s="52"/>
      <c r="C20" s="52"/>
      <c r="D20" s="57" t="s">
        <v>25</v>
      </c>
      <c r="E20" s="56">
        <v>32580</v>
      </c>
      <c r="F20" s="56">
        <v>31580</v>
      </c>
      <c r="G20" s="56">
        <v>0</v>
      </c>
      <c r="H20" s="56">
        <f t="shared" si="0"/>
        <v>31580</v>
      </c>
      <c r="I20" s="51"/>
      <c r="J20" s="51"/>
      <c r="K20" s="48"/>
      <c r="L20" s="48"/>
    </row>
    <row r="21" spans="1:12">
      <c r="A21" s="52">
        <v>9</v>
      </c>
      <c r="B21" s="52"/>
      <c r="C21" s="52">
        <v>3</v>
      </c>
      <c r="D21" s="55" t="s">
        <v>26</v>
      </c>
      <c r="E21" s="56">
        <v>2548</v>
      </c>
      <c r="F21" s="56">
        <v>2548</v>
      </c>
      <c r="G21" s="56">
        <v>0</v>
      </c>
      <c r="H21" s="56">
        <f t="shared" si="0"/>
        <v>2548</v>
      </c>
      <c r="I21" s="51"/>
      <c r="J21" s="51"/>
      <c r="K21" s="48"/>
      <c r="L21" s="48"/>
    </row>
    <row r="22" spans="1:12">
      <c r="A22" s="52">
        <v>10</v>
      </c>
      <c r="B22" s="52"/>
      <c r="C22" s="52">
        <v>4</v>
      </c>
      <c r="D22" s="55" t="s">
        <v>128</v>
      </c>
      <c r="E22" s="56">
        <v>1960</v>
      </c>
      <c r="F22" s="56">
        <v>1960</v>
      </c>
      <c r="G22" s="56">
        <v>0</v>
      </c>
      <c r="H22" s="56">
        <f t="shared" si="0"/>
        <v>1960</v>
      </c>
      <c r="I22" s="51"/>
      <c r="J22" s="51"/>
      <c r="K22" s="48"/>
      <c r="L22" s="48"/>
    </row>
    <row r="23" spans="1:12">
      <c r="A23" s="52">
        <v>11</v>
      </c>
      <c r="B23" s="52"/>
      <c r="C23" s="52"/>
      <c r="D23" s="57" t="s">
        <v>94</v>
      </c>
      <c r="E23" s="56">
        <v>1960</v>
      </c>
      <c r="F23" s="56">
        <v>1960</v>
      </c>
      <c r="G23" s="56">
        <v>0</v>
      </c>
      <c r="H23" s="56">
        <f t="shared" si="0"/>
        <v>1960</v>
      </c>
      <c r="I23" s="51"/>
      <c r="J23" s="51"/>
      <c r="K23" s="48"/>
      <c r="L23" s="48"/>
    </row>
    <row r="24" spans="1:12">
      <c r="A24" s="52">
        <v>12</v>
      </c>
      <c r="B24" s="52"/>
      <c r="C24" s="52">
        <v>5</v>
      </c>
      <c r="D24" s="55" t="s">
        <v>129</v>
      </c>
      <c r="E24" s="56">
        <v>855</v>
      </c>
      <c r="F24" s="56">
        <v>845</v>
      </c>
      <c r="G24" s="56">
        <v>0</v>
      </c>
      <c r="H24" s="56">
        <f t="shared" si="0"/>
        <v>845</v>
      </c>
      <c r="I24" s="51"/>
      <c r="J24" s="51"/>
      <c r="K24" s="48"/>
      <c r="L24" s="48"/>
    </row>
    <row r="25" spans="1:12">
      <c r="A25" s="52">
        <v>13</v>
      </c>
      <c r="B25" s="52">
        <v>2</v>
      </c>
      <c r="C25" s="52"/>
      <c r="D25" s="61" t="s">
        <v>33</v>
      </c>
      <c r="E25" s="56">
        <f>SUM(E16+E19+E21+E22+E24)</f>
        <v>47238</v>
      </c>
      <c r="F25" s="56">
        <f>SUM(F16+F19+F21+F22+F24)</f>
        <v>46228</v>
      </c>
      <c r="G25" s="56">
        <f>SUM(G16+G19+G21+G22+G24)</f>
        <v>0</v>
      </c>
      <c r="H25" s="56">
        <f t="shared" si="0"/>
        <v>46228</v>
      </c>
      <c r="I25" s="51"/>
      <c r="J25" s="51"/>
      <c r="K25" s="48"/>
      <c r="L25" s="48"/>
    </row>
    <row r="26" spans="1:12">
      <c r="A26" s="52">
        <v>14</v>
      </c>
      <c r="B26" s="52">
        <v>3</v>
      </c>
      <c r="C26" s="52"/>
      <c r="D26" s="57" t="s">
        <v>34</v>
      </c>
      <c r="E26" s="56">
        <v>1120</v>
      </c>
      <c r="F26" s="56">
        <v>1381</v>
      </c>
      <c r="G26" s="56">
        <v>0</v>
      </c>
      <c r="H26" s="56">
        <f t="shared" si="0"/>
        <v>1381</v>
      </c>
      <c r="I26" s="51"/>
      <c r="J26" s="51"/>
      <c r="K26" s="48"/>
      <c r="L26" s="48"/>
    </row>
    <row r="27" spans="1:12">
      <c r="A27" s="52">
        <v>15</v>
      </c>
      <c r="B27" s="52">
        <v>4</v>
      </c>
      <c r="C27" s="52"/>
      <c r="D27" s="57" t="s">
        <v>100</v>
      </c>
      <c r="E27" s="56">
        <v>0</v>
      </c>
      <c r="F27" s="56">
        <v>0</v>
      </c>
      <c r="G27" s="56">
        <v>0</v>
      </c>
      <c r="H27" s="56">
        <f t="shared" si="0"/>
        <v>0</v>
      </c>
      <c r="I27" s="51"/>
      <c r="J27" s="51"/>
      <c r="K27" s="48"/>
      <c r="L27" s="48"/>
    </row>
    <row r="28" spans="1:12">
      <c r="A28" s="52">
        <v>16</v>
      </c>
      <c r="B28" s="52"/>
      <c r="C28" s="52"/>
      <c r="D28" s="57" t="s">
        <v>101</v>
      </c>
      <c r="E28" s="56">
        <f>SUM(E15,E25,E26,E27)</f>
        <v>175652</v>
      </c>
      <c r="F28" s="56">
        <f>SUM(F15,F25,F26,F27)</f>
        <v>165966</v>
      </c>
      <c r="G28" s="56">
        <f>SUM(G15,G25,G26,G27)</f>
        <v>1949</v>
      </c>
      <c r="H28" s="56">
        <f t="shared" si="0"/>
        <v>167915</v>
      </c>
      <c r="I28" s="51"/>
      <c r="J28" s="51"/>
      <c r="K28" s="48"/>
      <c r="L28" s="48"/>
    </row>
    <row r="29" spans="1:12">
      <c r="A29" s="52">
        <v>17</v>
      </c>
      <c r="B29" s="52">
        <v>5</v>
      </c>
      <c r="C29" s="52"/>
      <c r="D29" s="61" t="s">
        <v>102</v>
      </c>
      <c r="E29" s="56">
        <v>0</v>
      </c>
      <c r="F29" s="56">
        <v>0</v>
      </c>
      <c r="G29" s="56">
        <v>0</v>
      </c>
      <c r="H29" s="56">
        <f t="shared" si="0"/>
        <v>0</v>
      </c>
      <c r="I29" s="51"/>
      <c r="J29" s="51"/>
      <c r="K29" s="48"/>
      <c r="L29" s="48"/>
    </row>
    <row r="30" spans="1:12">
      <c r="A30" s="52">
        <v>18</v>
      </c>
      <c r="B30" s="52">
        <v>6</v>
      </c>
      <c r="C30" s="52"/>
      <c r="D30" s="57" t="s">
        <v>125</v>
      </c>
      <c r="E30" s="56">
        <v>100</v>
      </c>
      <c r="F30" s="56">
        <v>100</v>
      </c>
      <c r="G30" s="56">
        <v>0</v>
      </c>
      <c r="H30" s="56">
        <f t="shared" si="0"/>
        <v>100</v>
      </c>
      <c r="I30" s="51"/>
      <c r="J30" s="51"/>
      <c r="K30" s="48"/>
      <c r="L30" s="48"/>
    </row>
    <row r="31" spans="1:12">
      <c r="A31" s="52">
        <v>19</v>
      </c>
      <c r="B31" s="52">
        <v>7</v>
      </c>
      <c r="C31" s="52"/>
      <c r="D31" s="57" t="s">
        <v>103</v>
      </c>
      <c r="E31" s="56">
        <v>900</v>
      </c>
      <c r="F31" s="56">
        <v>900</v>
      </c>
      <c r="G31" s="56">
        <v>0</v>
      </c>
      <c r="H31" s="56">
        <f t="shared" si="0"/>
        <v>900</v>
      </c>
      <c r="I31" s="51"/>
      <c r="J31" s="51"/>
      <c r="K31" s="48"/>
      <c r="L31" s="48"/>
    </row>
    <row r="32" spans="1:12">
      <c r="A32" s="52">
        <v>20</v>
      </c>
      <c r="B32" s="52"/>
      <c r="C32" s="52"/>
      <c r="D32" s="57" t="s">
        <v>104</v>
      </c>
      <c r="E32" s="56">
        <f>SUM(E29:E31)</f>
        <v>1000</v>
      </c>
      <c r="F32" s="56">
        <f>SUM(F29:F31)</f>
        <v>1000</v>
      </c>
      <c r="G32" s="56">
        <v>0</v>
      </c>
      <c r="H32" s="56">
        <f t="shared" si="0"/>
        <v>1000</v>
      </c>
      <c r="I32" s="51"/>
      <c r="J32" s="51"/>
      <c r="K32" s="48"/>
      <c r="L32" s="48"/>
    </row>
    <row r="33" spans="1:12">
      <c r="A33" s="52">
        <v>21</v>
      </c>
      <c r="B33" s="52"/>
      <c r="C33" s="52"/>
      <c r="D33" s="57" t="s">
        <v>105</v>
      </c>
      <c r="E33" s="56">
        <f>SUM(E28,E32)</f>
        <v>176652</v>
      </c>
      <c r="F33" s="56">
        <f>SUM(F28,F32)</f>
        <v>166966</v>
      </c>
      <c r="G33" s="56">
        <f>SUM(G28,G32)</f>
        <v>1949</v>
      </c>
      <c r="H33" s="56">
        <f t="shared" si="0"/>
        <v>168915</v>
      </c>
      <c r="I33" s="51"/>
      <c r="J33" s="51"/>
      <c r="K33" s="48"/>
      <c r="L33" s="48"/>
    </row>
    <row r="34" spans="1:12">
      <c r="A34" s="52">
        <v>22</v>
      </c>
      <c r="B34" s="52"/>
      <c r="C34" s="52"/>
      <c r="D34" s="57" t="s">
        <v>31</v>
      </c>
      <c r="E34" s="56">
        <v>121137</v>
      </c>
      <c r="F34" s="56">
        <v>98946</v>
      </c>
      <c r="G34" s="56">
        <v>187</v>
      </c>
      <c r="H34" s="56">
        <f t="shared" si="0"/>
        <v>99133</v>
      </c>
      <c r="I34" s="48"/>
      <c r="J34" s="48"/>
      <c r="K34" s="48"/>
      <c r="L34" s="48"/>
    </row>
    <row r="35" spans="1:12">
      <c r="A35" s="52">
        <v>23</v>
      </c>
      <c r="B35" s="52"/>
      <c r="C35" s="52"/>
      <c r="D35" s="57" t="s">
        <v>62</v>
      </c>
      <c r="E35" s="56">
        <v>0</v>
      </c>
      <c r="F35" s="56">
        <v>0</v>
      </c>
      <c r="G35" s="56">
        <v>0</v>
      </c>
      <c r="H35" s="56">
        <f t="shared" si="0"/>
        <v>0</v>
      </c>
      <c r="I35" s="48"/>
      <c r="J35" s="48"/>
      <c r="K35" s="48"/>
      <c r="L35" s="48"/>
    </row>
    <row r="36" spans="1:12">
      <c r="A36" s="52">
        <v>24</v>
      </c>
      <c r="B36" s="52"/>
      <c r="C36" s="52"/>
      <c r="D36" s="57" t="s">
        <v>61</v>
      </c>
      <c r="E36" s="56">
        <v>121137</v>
      </c>
      <c r="F36" s="56">
        <v>98946</v>
      </c>
      <c r="G36" s="56">
        <v>187</v>
      </c>
      <c r="H36" s="56">
        <f t="shared" si="0"/>
        <v>99133</v>
      </c>
      <c r="I36" s="48"/>
      <c r="J36" s="48"/>
      <c r="K36" s="48"/>
      <c r="L36" s="48"/>
    </row>
    <row r="37" spans="1:12">
      <c r="A37" s="52">
        <v>25</v>
      </c>
      <c r="B37" s="52"/>
      <c r="C37" s="52"/>
      <c r="D37" s="57" t="s">
        <v>106</v>
      </c>
      <c r="E37" s="56">
        <v>0</v>
      </c>
      <c r="F37" s="56">
        <v>0</v>
      </c>
      <c r="G37" s="56">
        <v>2500</v>
      </c>
      <c r="H37" s="56">
        <f t="shared" si="0"/>
        <v>2500</v>
      </c>
      <c r="I37" s="48"/>
      <c r="J37" s="48"/>
      <c r="K37" s="48"/>
      <c r="L37" s="48"/>
    </row>
    <row r="38" spans="1:12">
      <c r="A38" s="52">
        <v>26</v>
      </c>
      <c r="B38" s="52"/>
      <c r="C38" s="52"/>
      <c r="D38" s="57" t="s">
        <v>69</v>
      </c>
      <c r="E38" s="56">
        <f>SUM(E33,E36,E37)</f>
        <v>297789</v>
      </c>
      <c r="F38" s="56">
        <f>SUM(F33,F36,F37)</f>
        <v>265912</v>
      </c>
      <c r="G38" s="56">
        <f>SUM(G33,G36,G37)</f>
        <v>4636</v>
      </c>
      <c r="H38" s="56">
        <f t="shared" si="0"/>
        <v>270548</v>
      </c>
      <c r="I38" s="48"/>
      <c r="J38" s="48"/>
      <c r="K38" s="48"/>
      <c r="L38" s="48"/>
    </row>
    <row r="39" spans="1:12">
      <c r="A39" s="52">
        <v>27</v>
      </c>
      <c r="B39" s="52">
        <v>1</v>
      </c>
      <c r="C39" s="52"/>
      <c r="D39" s="58" t="s">
        <v>70</v>
      </c>
      <c r="E39" s="56">
        <v>245470</v>
      </c>
      <c r="F39" s="56">
        <v>212170</v>
      </c>
      <c r="G39" s="56">
        <v>1063</v>
      </c>
      <c r="H39" s="56">
        <f t="shared" si="0"/>
        <v>213233</v>
      </c>
      <c r="I39" s="59"/>
      <c r="J39" s="59"/>
      <c r="K39" s="59"/>
      <c r="L39" s="59"/>
    </row>
    <row r="40" spans="1:12">
      <c r="A40" s="52">
        <v>28</v>
      </c>
      <c r="B40" s="52">
        <v>2</v>
      </c>
      <c r="C40" s="52"/>
      <c r="D40" s="58" t="s">
        <v>107</v>
      </c>
      <c r="E40" s="56">
        <v>48380</v>
      </c>
      <c r="F40" s="56">
        <v>50207</v>
      </c>
      <c r="G40" s="56">
        <v>1073</v>
      </c>
      <c r="H40" s="56">
        <f t="shared" si="0"/>
        <v>51280</v>
      </c>
      <c r="I40" s="59"/>
      <c r="J40" s="59"/>
      <c r="K40" s="59"/>
      <c r="L40" s="59"/>
    </row>
    <row r="41" spans="1:12">
      <c r="A41" s="52">
        <v>29</v>
      </c>
      <c r="B41" s="52"/>
      <c r="C41" s="52"/>
      <c r="D41" s="58" t="s">
        <v>63</v>
      </c>
      <c r="E41" s="56">
        <f>SUM(E39:E40)</f>
        <v>293850</v>
      </c>
      <c r="F41" s="56">
        <f>SUM(F39:F40)</f>
        <v>262377</v>
      </c>
      <c r="G41" s="56">
        <f>SUM(G39:G40)</f>
        <v>2136</v>
      </c>
      <c r="H41" s="56">
        <f t="shared" si="0"/>
        <v>264513</v>
      </c>
      <c r="I41" s="51">
        <f>SUM(I39:I40)</f>
        <v>0</v>
      </c>
      <c r="J41" s="51">
        <f>SUM(J39:J40)</f>
        <v>0</v>
      </c>
      <c r="K41" s="48"/>
      <c r="L41" s="48"/>
    </row>
    <row r="42" spans="1:12">
      <c r="A42" s="52">
        <v>30</v>
      </c>
      <c r="B42" s="52"/>
      <c r="C42" s="52"/>
      <c r="D42" s="58" t="s">
        <v>18</v>
      </c>
      <c r="E42" s="56">
        <v>0</v>
      </c>
      <c r="F42" s="56">
        <v>0</v>
      </c>
      <c r="G42" s="56">
        <v>0</v>
      </c>
      <c r="H42" s="56">
        <f t="shared" si="0"/>
        <v>0</v>
      </c>
      <c r="I42" s="59"/>
      <c r="J42" s="59"/>
      <c r="K42" s="59"/>
      <c r="L42" s="59"/>
    </row>
    <row r="43" spans="1:12">
      <c r="A43" s="52">
        <v>31</v>
      </c>
      <c r="B43" s="52"/>
      <c r="C43" s="52"/>
      <c r="D43" s="58" t="s">
        <v>108</v>
      </c>
      <c r="E43" s="56">
        <v>293850</v>
      </c>
      <c r="F43" s="56">
        <f>SUM(F41:F42)</f>
        <v>262377</v>
      </c>
      <c r="G43" s="56">
        <f>SUM(G41:G42)</f>
        <v>2136</v>
      </c>
      <c r="H43" s="56">
        <f t="shared" si="0"/>
        <v>264513</v>
      </c>
      <c r="I43" s="59"/>
      <c r="J43" s="59"/>
      <c r="K43" s="59"/>
      <c r="L43" s="59"/>
    </row>
    <row r="44" spans="1:12">
      <c r="A44" s="52">
        <v>32</v>
      </c>
      <c r="B44" s="52"/>
      <c r="C44" s="52"/>
      <c r="D44" s="58" t="s">
        <v>165</v>
      </c>
      <c r="E44" s="56">
        <v>3939</v>
      </c>
      <c r="F44" s="56">
        <v>3535</v>
      </c>
      <c r="G44" s="56">
        <v>2500</v>
      </c>
      <c r="H44" s="56">
        <f t="shared" si="0"/>
        <v>6035</v>
      </c>
      <c r="I44" s="59"/>
      <c r="J44" s="59"/>
      <c r="K44" s="59"/>
      <c r="L44" s="59"/>
    </row>
    <row r="45" spans="1:12">
      <c r="A45" s="52">
        <v>33</v>
      </c>
      <c r="B45" s="52"/>
      <c r="C45" s="52"/>
      <c r="D45" s="58" t="s">
        <v>64</v>
      </c>
      <c r="E45" s="56">
        <f>SUM(E43:E44)</f>
        <v>297789</v>
      </c>
      <c r="F45" s="56">
        <f>SUM(F43:F44)</f>
        <v>265912</v>
      </c>
      <c r="G45" s="56">
        <f>SUM(G43:G44)</f>
        <v>4636</v>
      </c>
      <c r="H45" s="56">
        <f t="shared" si="0"/>
        <v>270548</v>
      </c>
      <c r="I45" s="59"/>
      <c r="J45" s="59"/>
      <c r="K45" s="59"/>
      <c r="L45" s="59"/>
    </row>
    <row r="49" spans="4:4">
      <c r="D49" s="59"/>
    </row>
  </sheetData>
  <mergeCells count="12">
    <mergeCell ref="A2:H2"/>
    <mergeCell ref="A4:H4"/>
    <mergeCell ref="A7:J7"/>
    <mergeCell ref="A9:A11"/>
    <mergeCell ref="D9:D11"/>
    <mergeCell ref="E9:E11"/>
    <mergeCell ref="H9:H11"/>
    <mergeCell ref="B9:B11"/>
    <mergeCell ref="C9:C11"/>
    <mergeCell ref="A3:I3"/>
    <mergeCell ref="F9:F11"/>
    <mergeCell ref="G9:G11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verticalDpi="72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L40"/>
  <sheetViews>
    <sheetView workbookViewId="0">
      <selection activeCell="A4" sqref="A4:I4"/>
    </sheetView>
  </sheetViews>
  <sheetFormatPr defaultRowHeight="15"/>
  <cols>
    <col min="1" max="1" width="2.5703125" style="13" customWidth="1"/>
    <col min="2" max="2" width="2.7109375" style="13" customWidth="1"/>
    <col min="3" max="3" width="2.42578125" style="13" customWidth="1"/>
    <col min="4" max="4" width="2.28515625" style="13" customWidth="1"/>
    <col min="5" max="5" width="39" style="13" customWidth="1"/>
    <col min="6" max="8" width="9.140625" style="13" customWidth="1"/>
    <col min="9" max="9" width="9.5703125" style="13" customWidth="1"/>
    <col min="10" max="11" width="9.140625" style="13" hidden="1" customWidth="1"/>
    <col min="12" max="12" width="9.140625" style="13" customWidth="1"/>
    <col min="13" max="257" width="9.140625" style="13"/>
    <col min="258" max="258" width="3.28515625" style="13" customWidth="1"/>
    <col min="259" max="259" width="37.42578125" style="13" customWidth="1"/>
    <col min="260" max="260" width="9.5703125" style="13" customWidth="1"/>
    <col min="261" max="261" width="10.140625" style="13" customWidth="1"/>
    <col min="262" max="262" width="9.7109375" style="13" customWidth="1"/>
    <col min="263" max="263" width="8.5703125" style="13" customWidth="1"/>
    <col min="264" max="264" width="8" style="13" customWidth="1"/>
    <col min="265" max="267" width="0" style="13" hidden="1" customWidth="1"/>
    <col min="268" max="268" width="9.140625" style="13" customWidth="1"/>
    <col min="269" max="513" width="9.140625" style="13"/>
    <col min="514" max="514" width="3.28515625" style="13" customWidth="1"/>
    <col min="515" max="515" width="37.42578125" style="13" customWidth="1"/>
    <col min="516" max="516" width="9.5703125" style="13" customWidth="1"/>
    <col min="517" max="517" width="10.140625" style="13" customWidth="1"/>
    <col min="518" max="518" width="9.7109375" style="13" customWidth="1"/>
    <col min="519" max="519" width="8.5703125" style="13" customWidth="1"/>
    <col min="520" max="520" width="8" style="13" customWidth="1"/>
    <col min="521" max="523" width="0" style="13" hidden="1" customWidth="1"/>
    <col min="524" max="524" width="9.140625" style="13" customWidth="1"/>
    <col min="525" max="769" width="9.140625" style="13"/>
    <col min="770" max="770" width="3.28515625" style="13" customWidth="1"/>
    <col min="771" max="771" width="37.42578125" style="13" customWidth="1"/>
    <col min="772" max="772" width="9.5703125" style="13" customWidth="1"/>
    <col min="773" max="773" width="10.140625" style="13" customWidth="1"/>
    <col min="774" max="774" width="9.7109375" style="13" customWidth="1"/>
    <col min="775" max="775" width="8.5703125" style="13" customWidth="1"/>
    <col min="776" max="776" width="8" style="13" customWidth="1"/>
    <col min="777" max="779" width="0" style="13" hidden="1" customWidth="1"/>
    <col min="780" max="780" width="9.140625" style="13" customWidth="1"/>
    <col min="781" max="1025" width="9.140625" style="13"/>
    <col min="1026" max="1026" width="3.28515625" style="13" customWidth="1"/>
    <col min="1027" max="1027" width="37.42578125" style="13" customWidth="1"/>
    <col min="1028" max="1028" width="9.5703125" style="13" customWidth="1"/>
    <col min="1029" max="1029" width="10.140625" style="13" customWidth="1"/>
    <col min="1030" max="1030" width="9.7109375" style="13" customWidth="1"/>
    <col min="1031" max="1031" width="8.5703125" style="13" customWidth="1"/>
    <col min="1032" max="1032" width="8" style="13" customWidth="1"/>
    <col min="1033" max="1035" width="0" style="13" hidden="1" customWidth="1"/>
    <col min="1036" max="1036" width="9.140625" style="13" customWidth="1"/>
    <col min="1037" max="1281" width="9.140625" style="13"/>
    <col min="1282" max="1282" width="3.28515625" style="13" customWidth="1"/>
    <col min="1283" max="1283" width="37.42578125" style="13" customWidth="1"/>
    <col min="1284" max="1284" width="9.5703125" style="13" customWidth="1"/>
    <col min="1285" max="1285" width="10.140625" style="13" customWidth="1"/>
    <col min="1286" max="1286" width="9.7109375" style="13" customWidth="1"/>
    <col min="1287" max="1287" width="8.5703125" style="13" customWidth="1"/>
    <col min="1288" max="1288" width="8" style="13" customWidth="1"/>
    <col min="1289" max="1291" width="0" style="13" hidden="1" customWidth="1"/>
    <col min="1292" max="1292" width="9.140625" style="13" customWidth="1"/>
    <col min="1293" max="1537" width="9.140625" style="13"/>
    <col min="1538" max="1538" width="3.28515625" style="13" customWidth="1"/>
    <col min="1539" max="1539" width="37.42578125" style="13" customWidth="1"/>
    <col min="1540" max="1540" width="9.5703125" style="13" customWidth="1"/>
    <col min="1541" max="1541" width="10.140625" style="13" customWidth="1"/>
    <col min="1542" max="1542" width="9.7109375" style="13" customWidth="1"/>
    <col min="1543" max="1543" width="8.5703125" style="13" customWidth="1"/>
    <col min="1544" max="1544" width="8" style="13" customWidth="1"/>
    <col min="1545" max="1547" width="0" style="13" hidden="1" customWidth="1"/>
    <col min="1548" max="1548" width="9.140625" style="13" customWidth="1"/>
    <col min="1549" max="1793" width="9.140625" style="13"/>
    <col min="1794" max="1794" width="3.28515625" style="13" customWidth="1"/>
    <col min="1795" max="1795" width="37.42578125" style="13" customWidth="1"/>
    <col min="1796" max="1796" width="9.5703125" style="13" customWidth="1"/>
    <col min="1797" max="1797" width="10.140625" style="13" customWidth="1"/>
    <col min="1798" max="1798" width="9.7109375" style="13" customWidth="1"/>
    <col min="1799" max="1799" width="8.5703125" style="13" customWidth="1"/>
    <col min="1800" max="1800" width="8" style="13" customWidth="1"/>
    <col min="1801" max="1803" width="0" style="13" hidden="1" customWidth="1"/>
    <col min="1804" max="1804" width="9.140625" style="13" customWidth="1"/>
    <col min="1805" max="2049" width="9.140625" style="13"/>
    <col min="2050" max="2050" width="3.28515625" style="13" customWidth="1"/>
    <col min="2051" max="2051" width="37.42578125" style="13" customWidth="1"/>
    <col min="2052" max="2052" width="9.5703125" style="13" customWidth="1"/>
    <col min="2053" max="2053" width="10.140625" style="13" customWidth="1"/>
    <col min="2054" max="2054" width="9.7109375" style="13" customWidth="1"/>
    <col min="2055" max="2055" width="8.5703125" style="13" customWidth="1"/>
    <col min="2056" max="2056" width="8" style="13" customWidth="1"/>
    <col min="2057" max="2059" width="0" style="13" hidden="1" customWidth="1"/>
    <col min="2060" max="2060" width="9.140625" style="13" customWidth="1"/>
    <col min="2061" max="2305" width="9.140625" style="13"/>
    <col min="2306" max="2306" width="3.28515625" style="13" customWidth="1"/>
    <col min="2307" max="2307" width="37.42578125" style="13" customWidth="1"/>
    <col min="2308" max="2308" width="9.5703125" style="13" customWidth="1"/>
    <col min="2309" max="2309" width="10.140625" style="13" customWidth="1"/>
    <col min="2310" max="2310" width="9.7109375" style="13" customWidth="1"/>
    <col min="2311" max="2311" width="8.5703125" style="13" customWidth="1"/>
    <col min="2312" max="2312" width="8" style="13" customWidth="1"/>
    <col min="2313" max="2315" width="0" style="13" hidden="1" customWidth="1"/>
    <col min="2316" max="2316" width="9.140625" style="13" customWidth="1"/>
    <col min="2317" max="2561" width="9.140625" style="13"/>
    <col min="2562" max="2562" width="3.28515625" style="13" customWidth="1"/>
    <col min="2563" max="2563" width="37.42578125" style="13" customWidth="1"/>
    <col min="2564" max="2564" width="9.5703125" style="13" customWidth="1"/>
    <col min="2565" max="2565" width="10.140625" style="13" customWidth="1"/>
    <col min="2566" max="2566" width="9.7109375" style="13" customWidth="1"/>
    <col min="2567" max="2567" width="8.5703125" style="13" customWidth="1"/>
    <col min="2568" max="2568" width="8" style="13" customWidth="1"/>
    <col min="2569" max="2571" width="0" style="13" hidden="1" customWidth="1"/>
    <col min="2572" max="2572" width="9.140625" style="13" customWidth="1"/>
    <col min="2573" max="2817" width="9.140625" style="13"/>
    <col min="2818" max="2818" width="3.28515625" style="13" customWidth="1"/>
    <col min="2819" max="2819" width="37.42578125" style="13" customWidth="1"/>
    <col min="2820" max="2820" width="9.5703125" style="13" customWidth="1"/>
    <col min="2821" max="2821" width="10.140625" style="13" customWidth="1"/>
    <col min="2822" max="2822" width="9.7109375" style="13" customWidth="1"/>
    <col min="2823" max="2823" width="8.5703125" style="13" customWidth="1"/>
    <col min="2824" max="2824" width="8" style="13" customWidth="1"/>
    <col min="2825" max="2827" width="0" style="13" hidden="1" customWidth="1"/>
    <col min="2828" max="2828" width="9.140625" style="13" customWidth="1"/>
    <col min="2829" max="3073" width="9.140625" style="13"/>
    <col min="3074" max="3074" width="3.28515625" style="13" customWidth="1"/>
    <col min="3075" max="3075" width="37.42578125" style="13" customWidth="1"/>
    <col min="3076" max="3076" width="9.5703125" style="13" customWidth="1"/>
    <col min="3077" max="3077" width="10.140625" style="13" customWidth="1"/>
    <col min="3078" max="3078" width="9.7109375" style="13" customWidth="1"/>
    <col min="3079" max="3079" width="8.5703125" style="13" customWidth="1"/>
    <col min="3080" max="3080" width="8" style="13" customWidth="1"/>
    <col min="3081" max="3083" width="0" style="13" hidden="1" customWidth="1"/>
    <col min="3084" max="3084" width="9.140625" style="13" customWidth="1"/>
    <col min="3085" max="3329" width="9.140625" style="13"/>
    <col min="3330" max="3330" width="3.28515625" style="13" customWidth="1"/>
    <col min="3331" max="3331" width="37.42578125" style="13" customWidth="1"/>
    <col min="3332" max="3332" width="9.5703125" style="13" customWidth="1"/>
    <col min="3333" max="3333" width="10.140625" style="13" customWidth="1"/>
    <col min="3334" max="3334" width="9.7109375" style="13" customWidth="1"/>
    <col min="3335" max="3335" width="8.5703125" style="13" customWidth="1"/>
    <col min="3336" max="3336" width="8" style="13" customWidth="1"/>
    <col min="3337" max="3339" width="0" style="13" hidden="1" customWidth="1"/>
    <col min="3340" max="3340" width="9.140625" style="13" customWidth="1"/>
    <col min="3341" max="3585" width="9.140625" style="13"/>
    <col min="3586" max="3586" width="3.28515625" style="13" customWidth="1"/>
    <col min="3587" max="3587" width="37.42578125" style="13" customWidth="1"/>
    <col min="3588" max="3588" width="9.5703125" style="13" customWidth="1"/>
    <col min="3589" max="3589" width="10.140625" style="13" customWidth="1"/>
    <col min="3590" max="3590" width="9.7109375" style="13" customWidth="1"/>
    <col min="3591" max="3591" width="8.5703125" style="13" customWidth="1"/>
    <col min="3592" max="3592" width="8" style="13" customWidth="1"/>
    <col min="3593" max="3595" width="0" style="13" hidden="1" customWidth="1"/>
    <col min="3596" max="3596" width="9.140625" style="13" customWidth="1"/>
    <col min="3597" max="3841" width="9.140625" style="13"/>
    <col min="3842" max="3842" width="3.28515625" style="13" customWidth="1"/>
    <col min="3843" max="3843" width="37.42578125" style="13" customWidth="1"/>
    <col min="3844" max="3844" width="9.5703125" style="13" customWidth="1"/>
    <col min="3845" max="3845" width="10.140625" style="13" customWidth="1"/>
    <col min="3846" max="3846" width="9.7109375" style="13" customWidth="1"/>
    <col min="3847" max="3847" width="8.5703125" style="13" customWidth="1"/>
    <col min="3848" max="3848" width="8" style="13" customWidth="1"/>
    <col min="3849" max="3851" width="0" style="13" hidden="1" customWidth="1"/>
    <col min="3852" max="3852" width="9.140625" style="13" customWidth="1"/>
    <col min="3853" max="4097" width="9.140625" style="13"/>
    <col min="4098" max="4098" width="3.28515625" style="13" customWidth="1"/>
    <col min="4099" max="4099" width="37.42578125" style="13" customWidth="1"/>
    <col min="4100" max="4100" width="9.5703125" style="13" customWidth="1"/>
    <col min="4101" max="4101" width="10.140625" style="13" customWidth="1"/>
    <col min="4102" max="4102" width="9.7109375" style="13" customWidth="1"/>
    <col min="4103" max="4103" width="8.5703125" style="13" customWidth="1"/>
    <col min="4104" max="4104" width="8" style="13" customWidth="1"/>
    <col min="4105" max="4107" width="0" style="13" hidden="1" customWidth="1"/>
    <col min="4108" max="4108" width="9.140625" style="13" customWidth="1"/>
    <col min="4109" max="4353" width="9.140625" style="13"/>
    <col min="4354" max="4354" width="3.28515625" style="13" customWidth="1"/>
    <col min="4355" max="4355" width="37.42578125" style="13" customWidth="1"/>
    <col min="4356" max="4356" width="9.5703125" style="13" customWidth="1"/>
    <col min="4357" max="4357" width="10.140625" style="13" customWidth="1"/>
    <col min="4358" max="4358" width="9.7109375" style="13" customWidth="1"/>
    <col min="4359" max="4359" width="8.5703125" style="13" customWidth="1"/>
    <col min="4360" max="4360" width="8" style="13" customWidth="1"/>
    <col min="4361" max="4363" width="0" style="13" hidden="1" customWidth="1"/>
    <col min="4364" max="4364" width="9.140625" style="13" customWidth="1"/>
    <col min="4365" max="4609" width="9.140625" style="13"/>
    <col min="4610" max="4610" width="3.28515625" style="13" customWidth="1"/>
    <col min="4611" max="4611" width="37.42578125" style="13" customWidth="1"/>
    <col min="4612" max="4612" width="9.5703125" style="13" customWidth="1"/>
    <col min="4613" max="4613" width="10.140625" style="13" customWidth="1"/>
    <col min="4614" max="4614" width="9.7109375" style="13" customWidth="1"/>
    <col min="4615" max="4615" width="8.5703125" style="13" customWidth="1"/>
    <col min="4616" max="4616" width="8" style="13" customWidth="1"/>
    <col min="4617" max="4619" width="0" style="13" hidden="1" customWidth="1"/>
    <col min="4620" max="4620" width="9.140625" style="13" customWidth="1"/>
    <col min="4621" max="4865" width="9.140625" style="13"/>
    <col min="4866" max="4866" width="3.28515625" style="13" customWidth="1"/>
    <col min="4867" max="4867" width="37.42578125" style="13" customWidth="1"/>
    <col min="4868" max="4868" width="9.5703125" style="13" customWidth="1"/>
    <col min="4869" max="4869" width="10.140625" style="13" customWidth="1"/>
    <col min="4870" max="4870" width="9.7109375" style="13" customWidth="1"/>
    <col min="4871" max="4871" width="8.5703125" style="13" customWidth="1"/>
    <col min="4872" max="4872" width="8" style="13" customWidth="1"/>
    <col min="4873" max="4875" width="0" style="13" hidden="1" customWidth="1"/>
    <col min="4876" max="4876" width="9.140625" style="13" customWidth="1"/>
    <col min="4877" max="5121" width="9.140625" style="13"/>
    <col min="5122" max="5122" width="3.28515625" style="13" customWidth="1"/>
    <col min="5123" max="5123" width="37.42578125" style="13" customWidth="1"/>
    <col min="5124" max="5124" width="9.5703125" style="13" customWidth="1"/>
    <col min="5125" max="5125" width="10.140625" style="13" customWidth="1"/>
    <col min="5126" max="5126" width="9.7109375" style="13" customWidth="1"/>
    <col min="5127" max="5127" width="8.5703125" style="13" customWidth="1"/>
    <col min="5128" max="5128" width="8" style="13" customWidth="1"/>
    <col min="5129" max="5131" width="0" style="13" hidden="1" customWidth="1"/>
    <col min="5132" max="5132" width="9.140625" style="13" customWidth="1"/>
    <col min="5133" max="5377" width="9.140625" style="13"/>
    <col min="5378" max="5378" width="3.28515625" style="13" customWidth="1"/>
    <col min="5379" max="5379" width="37.42578125" style="13" customWidth="1"/>
    <col min="5380" max="5380" width="9.5703125" style="13" customWidth="1"/>
    <col min="5381" max="5381" width="10.140625" style="13" customWidth="1"/>
    <col min="5382" max="5382" width="9.7109375" style="13" customWidth="1"/>
    <col min="5383" max="5383" width="8.5703125" style="13" customWidth="1"/>
    <col min="5384" max="5384" width="8" style="13" customWidth="1"/>
    <col min="5385" max="5387" width="0" style="13" hidden="1" customWidth="1"/>
    <col min="5388" max="5388" width="9.140625" style="13" customWidth="1"/>
    <col min="5389" max="5633" width="9.140625" style="13"/>
    <col min="5634" max="5634" width="3.28515625" style="13" customWidth="1"/>
    <col min="5635" max="5635" width="37.42578125" style="13" customWidth="1"/>
    <col min="5636" max="5636" width="9.5703125" style="13" customWidth="1"/>
    <col min="5637" max="5637" width="10.140625" style="13" customWidth="1"/>
    <col min="5638" max="5638" width="9.7109375" style="13" customWidth="1"/>
    <col min="5639" max="5639" width="8.5703125" style="13" customWidth="1"/>
    <col min="5640" max="5640" width="8" style="13" customWidth="1"/>
    <col min="5641" max="5643" width="0" style="13" hidden="1" customWidth="1"/>
    <col min="5644" max="5644" width="9.140625" style="13" customWidth="1"/>
    <col min="5645" max="5889" width="9.140625" style="13"/>
    <col min="5890" max="5890" width="3.28515625" style="13" customWidth="1"/>
    <col min="5891" max="5891" width="37.42578125" style="13" customWidth="1"/>
    <col min="5892" max="5892" width="9.5703125" style="13" customWidth="1"/>
    <col min="5893" max="5893" width="10.140625" style="13" customWidth="1"/>
    <col min="5894" max="5894" width="9.7109375" style="13" customWidth="1"/>
    <col min="5895" max="5895" width="8.5703125" style="13" customWidth="1"/>
    <col min="5896" max="5896" width="8" style="13" customWidth="1"/>
    <col min="5897" max="5899" width="0" style="13" hidden="1" customWidth="1"/>
    <col min="5900" max="5900" width="9.140625" style="13" customWidth="1"/>
    <col min="5901" max="6145" width="9.140625" style="13"/>
    <col min="6146" max="6146" width="3.28515625" style="13" customWidth="1"/>
    <col min="6147" max="6147" width="37.42578125" style="13" customWidth="1"/>
    <col min="6148" max="6148" width="9.5703125" style="13" customWidth="1"/>
    <col min="6149" max="6149" width="10.140625" style="13" customWidth="1"/>
    <col min="6150" max="6150" width="9.7109375" style="13" customWidth="1"/>
    <col min="6151" max="6151" width="8.5703125" style="13" customWidth="1"/>
    <col min="6152" max="6152" width="8" style="13" customWidth="1"/>
    <col min="6153" max="6155" width="0" style="13" hidden="1" customWidth="1"/>
    <col min="6156" max="6156" width="9.140625" style="13" customWidth="1"/>
    <col min="6157" max="6401" width="9.140625" style="13"/>
    <col min="6402" max="6402" width="3.28515625" style="13" customWidth="1"/>
    <col min="6403" max="6403" width="37.42578125" style="13" customWidth="1"/>
    <col min="6404" max="6404" width="9.5703125" style="13" customWidth="1"/>
    <col min="6405" max="6405" width="10.140625" style="13" customWidth="1"/>
    <col min="6406" max="6406" width="9.7109375" style="13" customWidth="1"/>
    <col min="6407" max="6407" width="8.5703125" style="13" customWidth="1"/>
    <col min="6408" max="6408" width="8" style="13" customWidth="1"/>
    <col min="6409" max="6411" width="0" style="13" hidden="1" customWidth="1"/>
    <col min="6412" max="6412" width="9.140625" style="13" customWidth="1"/>
    <col min="6413" max="6657" width="9.140625" style="13"/>
    <col min="6658" max="6658" width="3.28515625" style="13" customWidth="1"/>
    <col min="6659" max="6659" width="37.42578125" style="13" customWidth="1"/>
    <col min="6660" max="6660" width="9.5703125" style="13" customWidth="1"/>
    <col min="6661" max="6661" width="10.140625" style="13" customWidth="1"/>
    <col min="6662" max="6662" width="9.7109375" style="13" customWidth="1"/>
    <col min="6663" max="6663" width="8.5703125" style="13" customWidth="1"/>
    <col min="6664" max="6664" width="8" style="13" customWidth="1"/>
    <col min="6665" max="6667" width="0" style="13" hidden="1" customWidth="1"/>
    <col min="6668" max="6668" width="9.140625" style="13" customWidth="1"/>
    <col min="6669" max="6913" width="9.140625" style="13"/>
    <col min="6914" max="6914" width="3.28515625" style="13" customWidth="1"/>
    <col min="6915" max="6915" width="37.42578125" style="13" customWidth="1"/>
    <col min="6916" max="6916" width="9.5703125" style="13" customWidth="1"/>
    <col min="6917" max="6917" width="10.140625" style="13" customWidth="1"/>
    <col min="6918" max="6918" width="9.7109375" style="13" customWidth="1"/>
    <col min="6919" max="6919" width="8.5703125" style="13" customWidth="1"/>
    <col min="6920" max="6920" width="8" style="13" customWidth="1"/>
    <col min="6921" max="6923" width="0" style="13" hidden="1" customWidth="1"/>
    <col min="6924" max="6924" width="9.140625" style="13" customWidth="1"/>
    <col min="6925" max="7169" width="9.140625" style="13"/>
    <col min="7170" max="7170" width="3.28515625" style="13" customWidth="1"/>
    <col min="7171" max="7171" width="37.42578125" style="13" customWidth="1"/>
    <col min="7172" max="7172" width="9.5703125" style="13" customWidth="1"/>
    <col min="7173" max="7173" width="10.140625" style="13" customWidth="1"/>
    <col min="7174" max="7174" width="9.7109375" style="13" customWidth="1"/>
    <col min="7175" max="7175" width="8.5703125" style="13" customWidth="1"/>
    <col min="7176" max="7176" width="8" style="13" customWidth="1"/>
    <col min="7177" max="7179" width="0" style="13" hidden="1" customWidth="1"/>
    <col min="7180" max="7180" width="9.140625" style="13" customWidth="1"/>
    <col min="7181" max="7425" width="9.140625" style="13"/>
    <col min="7426" max="7426" width="3.28515625" style="13" customWidth="1"/>
    <col min="7427" max="7427" width="37.42578125" style="13" customWidth="1"/>
    <col min="7428" max="7428" width="9.5703125" style="13" customWidth="1"/>
    <col min="7429" max="7429" width="10.140625" style="13" customWidth="1"/>
    <col min="7430" max="7430" width="9.7109375" style="13" customWidth="1"/>
    <col min="7431" max="7431" width="8.5703125" style="13" customWidth="1"/>
    <col min="7432" max="7432" width="8" style="13" customWidth="1"/>
    <col min="7433" max="7435" width="0" style="13" hidden="1" customWidth="1"/>
    <col min="7436" max="7436" width="9.140625" style="13" customWidth="1"/>
    <col min="7437" max="7681" width="9.140625" style="13"/>
    <col min="7682" max="7682" width="3.28515625" style="13" customWidth="1"/>
    <col min="7683" max="7683" width="37.42578125" style="13" customWidth="1"/>
    <col min="7684" max="7684" width="9.5703125" style="13" customWidth="1"/>
    <col min="7685" max="7685" width="10.140625" style="13" customWidth="1"/>
    <col min="7686" max="7686" width="9.7109375" style="13" customWidth="1"/>
    <col min="7687" max="7687" width="8.5703125" style="13" customWidth="1"/>
    <col min="7688" max="7688" width="8" style="13" customWidth="1"/>
    <col min="7689" max="7691" width="0" style="13" hidden="1" customWidth="1"/>
    <col min="7692" max="7692" width="9.140625" style="13" customWidth="1"/>
    <col min="7693" max="7937" width="9.140625" style="13"/>
    <col min="7938" max="7938" width="3.28515625" style="13" customWidth="1"/>
    <col min="7939" max="7939" width="37.42578125" style="13" customWidth="1"/>
    <col min="7940" max="7940" width="9.5703125" style="13" customWidth="1"/>
    <col min="7941" max="7941" width="10.140625" style="13" customWidth="1"/>
    <col min="7942" max="7942" width="9.7109375" style="13" customWidth="1"/>
    <col min="7943" max="7943" width="8.5703125" style="13" customWidth="1"/>
    <col min="7944" max="7944" width="8" style="13" customWidth="1"/>
    <col min="7945" max="7947" width="0" style="13" hidden="1" customWidth="1"/>
    <col min="7948" max="7948" width="9.140625" style="13" customWidth="1"/>
    <col min="7949" max="8193" width="9.140625" style="13"/>
    <col min="8194" max="8194" width="3.28515625" style="13" customWidth="1"/>
    <col min="8195" max="8195" width="37.42578125" style="13" customWidth="1"/>
    <col min="8196" max="8196" width="9.5703125" style="13" customWidth="1"/>
    <col min="8197" max="8197" width="10.140625" style="13" customWidth="1"/>
    <col min="8198" max="8198" width="9.7109375" style="13" customWidth="1"/>
    <col min="8199" max="8199" width="8.5703125" style="13" customWidth="1"/>
    <col min="8200" max="8200" width="8" style="13" customWidth="1"/>
    <col min="8201" max="8203" width="0" style="13" hidden="1" customWidth="1"/>
    <col min="8204" max="8204" width="9.140625" style="13" customWidth="1"/>
    <col min="8205" max="8449" width="9.140625" style="13"/>
    <col min="8450" max="8450" width="3.28515625" style="13" customWidth="1"/>
    <col min="8451" max="8451" width="37.42578125" style="13" customWidth="1"/>
    <col min="8452" max="8452" width="9.5703125" style="13" customWidth="1"/>
    <col min="8453" max="8453" width="10.140625" style="13" customWidth="1"/>
    <col min="8454" max="8454" width="9.7109375" style="13" customWidth="1"/>
    <col min="8455" max="8455" width="8.5703125" style="13" customWidth="1"/>
    <col min="8456" max="8456" width="8" style="13" customWidth="1"/>
    <col min="8457" max="8459" width="0" style="13" hidden="1" customWidth="1"/>
    <col min="8460" max="8460" width="9.140625" style="13" customWidth="1"/>
    <col min="8461" max="8705" width="9.140625" style="13"/>
    <col min="8706" max="8706" width="3.28515625" style="13" customWidth="1"/>
    <col min="8707" max="8707" width="37.42578125" style="13" customWidth="1"/>
    <col min="8708" max="8708" width="9.5703125" style="13" customWidth="1"/>
    <col min="8709" max="8709" width="10.140625" style="13" customWidth="1"/>
    <col min="8710" max="8710" width="9.7109375" style="13" customWidth="1"/>
    <col min="8711" max="8711" width="8.5703125" style="13" customWidth="1"/>
    <col min="8712" max="8712" width="8" style="13" customWidth="1"/>
    <col min="8713" max="8715" width="0" style="13" hidden="1" customWidth="1"/>
    <col min="8716" max="8716" width="9.140625" style="13" customWidth="1"/>
    <col min="8717" max="8961" width="9.140625" style="13"/>
    <col min="8962" max="8962" width="3.28515625" style="13" customWidth="1"/>
    <col min="8963" max="8963" width="37.42578125" style="13" customWidth="1"/>
    <col min="8964" max="8964" width="9.5703125" style="13" customWidth="1"/>
    <col min="8965" max="8965" width="10.140625" style="13" customWidth="1"/>
    <col min="8966" max="8966" width="9.7109375" style="13" customWidth="1"/>
    <col min="8967" max="8967" width="8.5703125" style="13" customWidth="1"/>
    <col min="8968" max="8968" width="8" style="13" customWidth="1"/>
    <col min="8969" max="8971" width="0" style="13" hidden="1" customWidth="1"/>
    <col min="8972" max="8972" width="9.140625" style="13" customWidth="1"/>
    <col min="8973" max="9217" width="9.140625" style="13"/>
    <col min="9218" max="9218" width="3.28515625" style="13" customWidth="1"/>
    <col min="9219" max="9219" width="37.42578125" style="13" customWidth="1"/>
    <col min="9220" max="9220" width="9.5703125" style="13" customWidth="1"/>
    <col min="9221" max="9221" width="10.140625" style="13" customWidth="1"/>
    <col min="9222" max="9222" width="9.7109375" style="13" customWidth="1"/>
    <col min="9223" max="9223" width="8.5703125" style="13" customWidth="1"/>
    <col min="9224" max="9224" width="8" style="13" customWidth="1"/>
    <col min="9225" max="9227" width="0" style="13" hidden="1" customWidth="1"/>
    <col min="9228" max="9228" width="9.140625" style="13" customWidth="1"/>
    <col min="9229" max="9473" width="9.140625" style="13"/>
    <col min="9474" max="9474" width="3.28515625" style="13" customWidth="1"/>
    <col min="9475" max="9475" width="37.42578125" style="13" customWidth="1"/>
    <col min="9476" max="9476" width="9.5703125" style="13" customWidth="1"/>
    <col min="9477" max="9477" width="10.140625" style="13" customWidth="1"/>
    <col min="9478" max="9478" width="9.7109375" style="13" customWidth="1"/>
    <col min="9479" max="9479" width="8.5703125" style="13" customWidth="1"/>
    <col min="9480" max="9480" width="8" style="13" customWidth="1"/>
    <col min="9481" max="9483" width="0" style="13" hidden="1" customWidth="1"/>
    <col min="9484" max="9484" width="9.140625" style="13" customWidth="1"/>
    <col min="9485" max="9729" width="9.140625" style="13"/>
    <col min="9730" max="9730" width="3.28515625" style="13" customWidth="1"/>
    <col min="9731" max="9731" width="37.42578125" style="13" customWidth="1"/>
    <col min="9732" max="9732" width="9.5703125" style="13" customWidth="1"/>
    <col min="9733" max="9733" width="10.140625" style="13" customWidth="1"/>
    <col min="9734" max="9734" width="9.7109375" style="13" customWidth="1"/>
    <col min="9735" max="9735" width="8.5703125" style="13" customWidth="1"/>
    <col min="9736" max="9736" width="8" style="13" customWidth="1"/>
    <col min="9737" max="9739" width="0" style="13" hidden="1" customWidth="1"/>
    <col min="9740" max="9740" width="9.140625" style="13" customWidth="1"/>
    <col min="9741" max="9985" width="9.140625" style="13"/>
    <col min="9986" max="9986" width="3.28515625" style="13" customWidth="1"/>
    <col min="9987" max="9987" width="37.42578125" style="13" customWidth="1"/>
    <col min="9988" max="9988" width="9.5703125" style="13" customWidth="1"/>
    <col min="9989" max="9989" width="10.140625" style="13" customWidth="1"/>
    <col min="9990" max="9990" width="9.7109375" style="13" customWidth="1"/>
    <col min="9991" max="9991" width="8.5703125" style="13" customWidth="1"/>
    <col min="9992" max="9992" width="8" style="13" customWidth="1"/>
    <col min="9993" max="9995" width="0" style="13" hidden="1" customWidth="1"/>
    <col min="9996" max="9996" width="9.140625" style="13" customWidth="1"/>
    <col min="9997" max="10241" width="9.140625" style="13"/>
    <col min="10242" max="10242" width="3.28515625" style="13" customWidth="1"/>
    <col min="10243" max="10243" width="37.42578125" style="13" customWidth="1"/>
    <col min="10244" max="10244" width="9.5703125" style="13" customWidth="1"/>
    <col min="10245" max="10245" width="10.140625" style="13" customWidth="1"/>
    <col min="10246" max="10246" width="9.7109375" style="13" customWidth="1"/>
    <col min="10247" max="10247" width="8.5703125" style="13" customWidth="1"/>
    <col min="10248" max="10248" width="8" style="13" customWidth="1"/>
    <col min="10249" max="10251" width="0" style="13" hidden="1" customWidth="1"/>
    <col min="10252" max="10252" width="9.140625" style="13" customWidth="1"/>
    <col min="10253" max="10497" width="9.140625" style="13"/>
    <col min="10498" max="10498" width="3.28515625" style="13" customWidth="1"/>
    <col min="10499" max="10499" width="37.42578125" style="13" customWidth="1"/>
    <col min="10500" max="10500" width="9.5703125" style="13" customWidth="1"/>
    <col min="10501" max="10501" width="10.140625" style="13" customWidth="1"/>
    <col min="10502" max="10502" width="9.7109375" style="13" customWidth="1"/>
    <col min="10503" max="10503" width="8.5703125" style="13" customWidth="1"/>
    <col min="10504" max="10504" width="8" style="13" customWidth="1"/>
    <col min="10505" max="10507" width="0" style="13" hidden="1" customWidth="1"/>
    <col min="10508" max="10508" width="9.140625" style="13" customWidth="1"/>
    <col min="10509" max="10753" width="9.140625" style="13"/>
    <col min="10754" max="10754" width="3.28515625" style="13" customWidth="1"/>
    <col min="10755" max="10755" width="37.42578125" style="13" customWidth="1"/>
    <col min="10756" max="10756" width="9.5703125" style="13" customWidth="1"/>
    <col min="10757" max="10757" width="10.140625" style="13" customWidth="1"/>
    <col min="10758" max="10758" width="9.7109375" style="13" customWidth="1"/>
    <col min="10759" max="10759" width="8.5703125" style="13" customWidth="1"/>
    <col min="10760" max="10760" width="8" style="13" customWidth="1"/>
    <col min="10761" max="10763" width="0" style="13" hidden="1" customWidth="1"/>
    <col min="10764" max="10764" width="9.140625" style="13" customWidth="1"/>
    <col min="10765" max="11009" width="9.140625" style="13"/>
    <col min="11010" max="11010" width="3.28515625" style="13" customWidth="1"/>
    <col min="11011" max="11011" width="37.42578125" style="13" customWidth="1"/>
    <col min="11012" max="11012" width="9.5703125" style="13" customWidth="1"/>
    <col min="11013" max="11013" width="10.140625" style="13" customWidth="1"/>
    <col min="11014" max="11014" width="9.7109375" style="13" customWidth="1"/>
    <col min="11015" max="11015" width="8.5703125" style="13" customWidth="1"/>
    <col min="11016" max="11016" width="8" style="13" customWidth="1"/>
    <col min="11017" max="11019" width="0" style="13" hidden="1" customWidth="1"/>
    <col min="11020" max="11020" width="9.140625" style="13" customWidth="1"/>
    <col min="11021" max="11265" width="9.140625" style="13"/>
    <col min="11266" max="11266" width="3.28515625" style="13" customWidth="1"/>
    <col min="11267" max="11267" width="37.42578125" style="13" customWidth="1"/>
    <col min="11268" max="11268" width="9.5703125" style="13" customWidth="1"/>
    <col min="11269" max="11269" width="10.140625" style="13" customWidth="1"/>
    <col min="11270" max="11270" width="9.7109375" style="13" customWidth="1"/>
    <col min="11271" max="11271" width="8.5703125" style="13" customWidth="1"/>
    <col min="11272" max="11272" width="8" style="13" customWidth="1"/>
    <col min="11273" max="11275" width="0" style="13" hidden="1" customWidth="1"/>
    <col min="11276" max="11276" width="9.140625" style="13" customWidth="1"/>
    <col min="11277" max="11521" width="9.140625" style="13"/>
    <col min="11522" max="11522" width="3.28515625" style="13" customWidth="1"/>
    <col min="11523" max="11523" width="37.42578125" style="13" customWidth="1"/>
    <col min="11524" max="11524" width="9.5703125" style="13" customWidth="1"/>
    <col min="11525" max="11525" width="10.140625" style="13" customWidth="1"/>
    <col min="11526" max="11526" width="9.7109375" style="13" customWidth="1"/>
    <col min="11527" max="11527" width="8.5703125" style="13" customWidth="1"/>
    <col min="11528" max="11528" width="8" style="13" customWidth="1"/>
    <col min="11529" max="11531" width="0" style="13" hidden="1" customWidth="1"/>
    <col min="11532" max="11532" width="9.140625" style="13" customWidth="1"/>
    <col min="11533" max="11777" width="9.140625" style="13"/>
    <col min="11778" max="11778" width="3.28515625" style="13" customWidth="1"/>
    <col min="11779" max="11779" width="37.42578125" style="13" customWidth="1"/>
    <col min="11780" max="11780" width="9.5703125" style="13" customWidth="1"/>
    <col min="11781" max="11781" width="10.140625" style="13" customWidth="1"/>
    <col min="11782" max="11782" width="9.7109375" style="13" customWidth="1"/>
    <col min="11783" max="11783" width="8.5703125" style="13" customWidth="1"/>
    <col min="11784" max="11784" width="8" style="13" customWidth="1"/>
    <col min="11785" max="11787" width="0" style="13" hidden="1" customWidth="1"/>
    <col min="11788" max="11788" width="9.140625" style="13" customWidth="1"/>
    <col min="11789" max="12033" width="9.140625" style="13"/>
    <col min="12034" max="12034" width="3.28515625" style="13" customWidth="1"/>
    <col min="12035" max="12035" width="37.42578125" style="13" customWidth="1"/>
    <col min="12036" max="12036" width="9.5703125" style="13" customWidth="1"/>
    <col min="12037" max="12037" width="10.140625" style="13" customWidth="1"/>
    <col min="12038" max="12038" width="9.7109375" style="13" customWidth="1"/>
    <col min="12039" max="12039" width="8.5703125" style="13" customWidth="1"/>
    <col min="12040" max="12040" width="8" style="13" customWidth="1"/>
    <col min="12041" max="12043" width="0" style="13" hidden="1" customWidth="1"/>
    <col min="12044" max="12044" width="9.140625" style="13" customWidth="1"/>
    <col min="12045" max="12289" width="9.140625" style="13"/>
    <col min="12290" max="12290" width="3.28515625" style="13" customWidth="1"/>
    <col min="12291" max="12291" width="37.42578125" style="13" customWidth="1"/>
    <col min="12292" max="12292" width="9.5703125" style="13" customWidth="1"/>
    <col min="12293" max="12293" width="10.140625" style="13" customWidth="1"/>
    <col min="12294" max="12294" width="9.7109375" style="13" customWidth="1"/>
    <col min="12295" max="12295" width="8.5703125" style="13" customWidth="1"/>
    <col min="12296" max="12296" width="8" style="13" customWidth="1"/>
    <col min="12297" max="12299" width="0" style="13" hidden="1" customWidth="1"/>
    <col min="12300" max="12300" width="9.140625" style="13" customWidth="1"/>
    <col min="12301" max="12545" width="9.140625" style="13"/>
    <col min="12546" max="12546" width="3.28515625" style="13" customWidth="1"/>
    <col min="12547" max="12547" width="37.42578125" style="13" customWidth="1"/>
    <col min="12548" max="12548" width="9.5703125" style="13" customWidth="1"/>
    <col min="12549" max="12549" width="10.140625" style="13" customWidth="1"/>
    <col min="12550" max="12550" width="9.7109375" style="13" customWidth="1"/>
    <col min="12551" max="12551" width="8.5703125" style="13" customWidth="1"/>
    <col min="12552" max="12552" width="8" style="13" customWidth="1"/>
    <col min="12553" max="12555" width="0" style="13" hidden="1" customWidth="1"/>
    <col min="12556" max="12556" width="9.140625" style="13" customWidth="1"/>
    <col min="12557" max="12801" width="9.140625" style="13"/>
    <col min="12802" max="12802" width="3.28515625" style="13" customWidth="1"/>
    <col min="12803" max="12803" width="37.42578125" style="13" customWidth="1"/>
    <col min="12804" max="12804" width="9.5703125" style="13" customWidth="1"/>
    <col min="12805" max="12805" width="10.140625" style="13" customWidth="1"/>
    <col min="12806" max="12806" width="9.7109375" style="13" customWidth="1"/>
    <col min="12807" max="12807" width="8.5703125" style="13" customWidth="1"/>
    <col min="12808" max="12808" width="8" style="13" customWidth="1"/>
    <col min="12809" max="12811" width="0" style="13" hidden="1" customWidth="1"/>
    <col min="12812" max="12812" width="9.140625" style="13" customWidth="1"/>
    <col min="12813" max="13057" width="9.140625" style="13"/>
    <col min="13058" max="13058" width="3.28515625" style="13" customWidth="1"/>
    <col min="13059" max="13059" width="37.42578125" style="13" customWidth="1"/>
    <col min="13060" max="13060" width="9.5703125" style="13" customWidth="1"/>
    <col min="13061" max="13061" width="10.140625" style="13" customWidth="1"/>
    <col min="13062" max="13062" width="9.7109375" style="13" customWidth="1"/>
    <col min="13063" max="13063" width="8.5703125" style="13" customWidth="1"/>
    <col min="13064" max="13064" width="8" style="13" customWidth="1"/>
    <col min="13065" max="13067" width="0" style="13" hidden="1" customWidth="1"/>
    <col min="13068" max="13068" width="9.140625" style="13" customWidth="1"/>
    <col min="13069" max="13313" width="9.140625" style="13"/>
    <col min="13314" max="13314" width="3.28515625" style="13" customWidth="1"/>
    <col min="13315" max="13315" width="37.42578125" style="13" customWidth="1"/>
    <col min="13316" max="13316" width="9.5703125" style="13" customWidth="1"/>
    <col min="13317" max="13317" width="10.140625" style="13" customWidth="1"/>
    <col min="13318" max="13318" width="9.7109375" style="13" customWidth="1"/>
    <col min="13319" max="13319" width="8.5703125" style="13" customWidth="1"/>
    <col min="13320" max="13320" width="8" style="13" customWidth="1"/>
    <col min="13321" max="13323" width="0" style="13" hidden="1" customWidth="1"/>
    <col min="13324" max="13324" width="9.140625" style="13" customWidth="1"/>
    <col min="13325" max="13569" width="9.140625" style="13"/>
    <col min="13570" max="13570" width="3.28515625" style="13" customWidth="1"/>
    <col min="13571" max="13571" width="37.42578125" style="13" customWidth="1"/>
    <col min="13572" max="13572" width="9.5703125" style="13" customWidth="1"/>
    <col min="13573" max="13573" width="10.140625" style="13" customWidth="1"/>
    <col min="13574" max="13574" width="9.7109375" style="13" customWidth="1"/>
    <col min="13575" max="13575" width="8.5703125" style="13" customWidth="1"/>
    <col min="13576" max="13576" width="8" style="13" customWidth="1"/>
    <col min="13577" max="13579" width="0" style="13" hidden="1" customWidth="1"/>
    <col min="13580" max="13580" width="9.140625" style="13" customWidth="1"/>
    <col min="13581" max="13825" width="9.140625" style="13"/>
    <col min="13826" max="13826" width="3.28515625" style="13" customWidth="1"/>
    <col min="13827" max="13827" width="37.42578125" style="13" customWidth="1"/>
    <col min="13828" max="13828" width="9.5703125" style="13" customWidth="1"/>
    <col min="13829" max="13829" width="10.140625" style="13" customWidth="1"/>
    <col min="13830" max="13830" width="9.7109375" style="13" customWidth="1"/>
    <col min="13831" max="13831" width="8.5703125" style="13" customWidth="1"/>
    <col min="13832" max="13832" width="8" style="13" customWidth="1"/>
    <col min="13833" max="13835" width="0" style="13" hidden="1" customWidth="1"/>
    <col min="13836" max="13836" width="9.140625" style="13" customWidth="1"/>
    <col min="13837" max="14081" width="9.140625" style="13"/>
    <col min="14082" max="14082" width="3.28515625" style="13" customWidth="1"/>
    <col min="14083" max="14083" width="37.42578125" style="13" customWidth="1"/>
    <col min="14084" max="14084" width="9.5703125" style="13" customWidth="1"/>
    <col min="14085" max="14085" width="10.140625" style="13" customWidth="1"/>
    <col min="14086" max="14086" width="9.7109375" style="13" customWidth="1"/>
    <col min="14087" max="14087" width="8.5703125" style="13" customWidth="1"/>
    <col min="14088" max="14088" width="8" style="13" customWidth="1"/>
    <col min="14089" max="14091" width="0" style="13" hidden="1" customWidth="1"/>
    <col min="14092" max="14092" width="9.140625" style="13" customWidth="1"/>
    <col min="14093" max="14337" width="9.140625" style="13"/>
    <col min="14338" max="14338" width="3.28515625" style="13" customWidth="1"/>
    <col min="14339" max="14339" width="37.42578125" style="13" customWidth="1"/>
    <col min="14340" max="14340" width="9.5703125" style="13" customWidth="1"/>
    <col min="14341" max="14341" width="10.140625" style="13" customWidth="1"/>
    <col min="14342" max="14342" width="9.7109375" style="13" customWidth="1"/>
    <col min="14343" max="14343" width="8.5703125" style="13" customWidth="1"/>
    <col min="14344" max="14344" width="8" style="13" customWidth="1"/>
    <col min="14345" max="14347" width="0" style="13" hidden="1" customWidth="1"/>
    <col min="14348" max="14348" width="9.140625" style="13" customWidth="1"/>
    <col min="14349" max="14593" width="9.140625" style="13"/>
    <col min="14594" max="14594" width="3.28515625" style="13" customWidth="1"/>
    <col min="14595" max="14595" width="37.42578125" style="13" customWidth="1"/>
    <col min="14596" max="14596" width="9.5703125" style="13" customWidth="1"/>
    <col min="14597" max="14597" width="10.140625" style="13" customWidth="1"/>
    <col min="14598" max="14598" width="9.7109375" style="13" customWidth="1"/>
    <col min="14599" max="14599" width="8.5703125" style="13" customWidth="1"/>
    <col min="14600" max="14600" width="8" style="13" customWidth="1"/>
    <col min="14601" max="14603" width="0" style="13" hidden="1" customWidth="1"/>
    <col min="14604" max="14604" width="9.140625" style="13" customWidth="1"/>
    <col min="14605" max="14849" width="9.140625" style="13"/>
    <col min="14850" max="14850" width="3.28515625" style="13" customWidth="1"/>
    <col min="14851" max="14851" width="37.42578125" style="13" customWidth="1"/>
    <col min="14852" max="14852" width="9.5703125" style="13" customWidth="1"/>
    <col min="14853" max="14853" width="10.140625" style="13" customWidth="1"/>
    <col min="14854" max="14854" width="9.7109375" style="13" customWidth="1"/>
    <col min="14855" max="14855" width="8.5703125" style="13" customWidth="1"/>
    <col min="14856" max="14856" width="8" style="13" customWidth="1"/>
    <col min="14857" max="14859" width="0" style="13" hidden="1" customWidth="1"/>
    <col min="14860" max="14860" width="9.140625" style="13" customWidth="1"/>
    <col min="14861" max="15105" width="9.140625" style="13"/>
    <col min="15106" max="15106" width="3.28515625" style="13" customWidth="1"/>
    <col min="15107" max="15107" width="37.42578125" style="13" customWidth="1"/>
    <col min="15108" max="15108" width="9.5703125" style="13" customWidth="1"/>
    <col min="15109" max="15109" width="10.140625" style="13" customWidth="1"/>
    <col min="15110" max="15110" width="9.7109375" style="13" customWidth="1"/>
    <col min="15111" max="15111" width="8.5703125" style="13" customWidth="1"/>
    <col min="15112" max="15112" width="8" style="13" customWidth="1"/>
    <col min="15113" max="15115" width="0" style="13" hidden="1" customWidth="1"/>
    <col min="15116" max="15116" width="9.140625" style="13" customWidth="1"/>
    <col min="15117" max="15361" width="9.140625" style="13"/>
    <col min="15362" max="15362" width="3.28515625" style="13" customWidth="1"/>
    <col min="15363" max="15363" width="37.42578125" style="13" customWidth="1"/>
    <col min="15364" max="15364" width="9.5703125" style="13" customWidth="1"/>
    <col min="15365" max="15365" width="10.140625" style="13" customWidth="1"/>
    <col min="15366" max="15366" width="9.7109375" style="13" customWidth="1"/>
    <col min="15367" max="15367" width="8.5703125" style="13" customWidth="1"/>
    <col min="15368" max="15368" width="8" style="13" customWidth="1"/>
    <col min="15369" max="15371" width="0" style="13" hidden="1" customWidth="1"/>
    <col min="15372" max="15372" width="9.140625" style="13" customWidth="1"/>
    <col min="15373" max="15617" width="9.140625" style="13"/>
    <col min="15618" max="15618" width="3.28515625" style="13" customWidth="1"/>
    <col min="15619" max="15619" width="37.42578125" style="13" customWidth="1"/>
    <col min="15620" max="15620" width="9.5703125" style="13" customWidth="1"/>
    <col min="15621" max="15621" width="10.140625" style="13" customWidth="1"/>
    <col min="15622" max="15622" width="9.7109375" style="13" customWidth="1"/>
    <col min="15623" max="15623" width="8.5703125" style="13" customWidth="1"/>
    <col min="15624" max="15624" width="8" style="13" customWidth="1"/>
    <col min="15625" max="15627" width="0" style="13" hidden="1" customWidth="1"/>
    <col min="15628" max="15628" width="9.140625" style="13" customWidth="1"/>
    <col min="15629" max="15873" width="9.140625" style="13"/>
    <col min="15874" max="15874" width="3.28515625" style="13" customWidth="1"/>
    <col min="15875" max="15875" width="37.42578125" style="13" customWidth="1"/>
    <col min="15876" max="15876" width="9.5703125" style="13" customWidth="1"/>
    <col min="15877" max="15877" width="10.140625" style="13" customWidth="1"/>
    <col min="15878" max="15878" width="9.7109375" style="13" customWidth="1"/>
    <col min="15879" max="15879" width="8.5703125" style="13" customWidth="1"/>
    <col min="15880" max="15880" width="8" style="13" customWidth="1"/>
    <col min="15881" max="15883" width="0" style="13" hidden="1" customWidth="1"/>
    <col min="15884" max="15884" width="9.140625" style="13" customWidth="1"/>
    <col min="15885" max="16129" width="9.140625" style="13"/>
    <col min="16130" max="16130" width="3.28515625" style="13" customWidth="1"/>
    <col min="16131" max="16131" width="37.42578125" style="13" customWidth="1"/>
    <col min="16132" max="16132" width="9.5703125" style="13" customWidth="1"/>
    <col min="16133" max="16133" width="10.140625" style="13" customWidth="1"/>
    <col min="16134" max="16134" width="9.7109375" style="13" customWidth="1"/>
    <col min="16135" max="16135" width="8.5703125" style="13" customWidth="1"/>
    <col min="16136" max="16136" width="8" style="13" customWidth="1"/>
    <col min="16137" max="16139" width="0" style="13" hidden="1" customWidth="1"/>
    <col min="16140" max="16140" width="9.140625" style="13" customWidth="1"/>
    <col min="16141" max="16384" width="9.140625" style="13"/>
  </cols>
  <sheetData>
    <row r="2" spans="1:12">
      <c r="A2" s="284" t="s">
        <v>109</v>
      </c>
      <c r="B2" s="284"/>
      <c r="C2" s="284"/>
      <c r="D2" s="284"/>
      <c r="E2" s="284"/>
      <c r="F2" s="284"/>
      <c r="G2" s="284"/>
      <c r="H2" s="284"/>
      <c r="I2" s="284"/>
    </row>
    <row r="3" spans="1:12">
      <c r="A3" s="284" t="s">
        <v>170</v>
      </c>
      <c r="B3" s="284"/>
      <c r="C3" s="284"/>
      <c r="D3" s="284"/>
      <c r="E3" s="284"/>
      <c r="F3" s="284"/>
      <c r="G3" s="284"/>
      <c r="H3" s="284"/>
      <c r="I3" s="284"/>
      <c r="J3" s="284"/>
      <c r="K3" s="76"/>
      <c r="L3" s="76"/>
    </row>
    <row r="4" spans="1:12">
      <c r="A4" s="284" t="s">
        <v>331</v>
      </c>
      <c r="B4" s="284"/>
      <c r="C4" s="284"/>
      <c r="D4" s="284"/>
      <c r="E4" s="284"/>
      <c r="F4" s="284"/>
      <c r="G4" s="284"/>
      <c r="H4" s="284"/>
      <c r="I4" s="284"/>
    </row>
    <row r="5" spans="1:12">
      <c r="A5" s="75"/>
      <c r="B5" s="75"/>
      <c r="C5" s="75"/>
      <c r="D5" s="75"/>
      <c r="E5" s="75"/>
      <c r="F5" s="75"/>
      <c r="G5" s="211"/>
      <c r="H5" s="211"/>
      <c r="I5" s="75"/>
    </row>
    <row r="6" spans="1:12">
      <c r="A6" s="75"/>
      <c r="B6" s="75"/>
      <c r="C6" s="75"/>
      <c r="D6" s="75"/>
      <c r="E6" s="75"/>
      <c r="F6" s="75"/>
      <c r="G6" s="211"/>
      <c r="H6" s="211"/>
      <c r="I6" s="75"/>
    </row>
    <row r="7" spans="1:12">
      <c r="A7" s="285" t="s">
        <v>173</v>
      </c>
      <c r="B7" s="285"/>
      <c r="C7" s="285"/>
      <c r="D7" s="285"/>
      <c r="E7" s="285"/>
      <c r="F7" s="285"/>
      <c r="G7" s="285"/>
      <c r="H7" s="285"/>
      <c r="I7" s="285"/>
      <c r="J7" s="285"/>
      <c r="K7" s="285"/>
      <c r="L7" s="77"/>
    </row>
    <row r="8" spans="1:12" ht="18" customHeight="1">
      <c r="A8" s="271" t="s">
        <v>0</v>
      </c>
      <c r="B8" s="271" t="s">
        <v>20</v>
      </c>
      <c r="C8" s="271" t="s">
        <v>60</v>
      </c>
      <c r="D8" s="271" t="s">
        <v>68</v>
      </c>
      <c r="E8" s="274" t="s">
        <v>1</v>
      </c>
      <c r="F8" s="277" t="s">
        <v>164</v>
      </c>
      <c r="G8" s="277" t="s">
        <v>172</v>
      </c>
      <c r="H8" s="277" t="s">
        <v>325</v>
      </c>
      <c r="I8" s="277" t="s">
        <v>324</v>
      </c>
      <c r="J8" s="46"/>
      <c r="K8" s="47"/>
      <c r="L8" s="48"/>
    </row>
    <row r="9" spans="1:12">
      <c r="A9" s="272"/>
      <c r="B9" s="280"/>
      <c r="C9" s="280"/>
      <c r="D9" s="280"/>
      <c r="E9" s="275"/>
      <c r="F9" s="278"/>
      <c r="G9" s="278"/>
      <c r="H9" s="282"/>
      <c r="I9" s="278"/>
      <c r="J9" s="49"/>
      <c r="K9" s="50"/>
      <c r="L9" s="48"/>
    </row>
    <row r="10" spans="1:12" ht="48.75" customHeight="1">
      <c r="A10" s="273"/>
      <c r="B10" s="281"/>
      <c r="C10" s="281"/>
      <c r="D10" s="281"/>
      <c r="E10" s="276"/>
      <c r="F10" s="279"/>
      <c r="G10" s="279"/>
      <c r="H10" s="283"/>
      <c r="I10" s="279"/>
      <c r="J10" s="47"/>
      <c r="K10" s="51"/>
      <c r="L10" s="48"/>
    </row>
    <row r="11" spans="1:12">
      <c r="A11" s="52" t="s">
        <v>3</v>
      </c>
      <c r="B11" s="52" t="s">
        <v>4</v>
      </c>
      <c r="C11" s="52" t="s">
        <v>5</v>
      </c>
      <c r="D11" s="52" t="s">
        <v>6</v>
      </c>
      <c r="E11" s="53" t="s">
        <v>7</v>
      </c>
      <c r="F11" s="53" t="s">
        <v>8</v>
      </c>
      <c r="G11" s="53" t="s">
        <v>9</v>
      </c>
      <c r="H11" s="53" t="s">
        <v>10</v>
      </c>
      <c r="I11" s="53" t="s">
        <v>23</v>
      </c>
      <c r="J11" s="51"/>
      <c r="K11" s="51"/>
      <c r="L11" s="48"/>
    </row>
    <row r="12" spans="1:12">
      <c r="A12" s="52">
        <v>1</v>
      </c>
      <c r="B12" s="52"/>
      <c r="C12" s="52">
        <v>1</v>
      </c>
      <c r="D12" s="52"/>
      <c r="E12" s="55" t="s">
        <v>123</v>
      </c>
      <c r="F12" s="56">
        <v>109547</v>
      </c>
      <c r="G12" s="56">
        <v>100470</v>
      </c>
      <c r="H12" s="56">
        <v>1483</v>
      </c>
      <c r="I12" s="56">
        <f>SUM(G12+H12)</f>
        <v>101953</v>
      </c>
      <c r="J12" s="51"/>
      <c r="K12" s="51"/>
      <c r="L12" s="48"/>
    </row>
    <row r="13" spans="1:12">
      <c r="A13" s="52">
        <v>2</v>
      </c>
      <c r="B13" s="52"/>
      <c r="C13" s="52">
        <v>2</v>
      </c>
      <c r="D13" s="52"/>
      <c r="E13" s="54" t="s">
        <v>122</v>
      </c>
      <c r="F13" s="56">
        <v>17747</v>
      </c>
      <c r="G13" s="56">
        <v>17887</v>
      </c>
      <c r="H13" s="56">
        <v>466</v>
      </c>
      <c r="I13" s="56">
        <f t="shared" ref="I13:I37" si="0">SUM(G13+H13)</f>
        <v>18353</v>
      </c>
      <c r="J13" s="51"/>
      <c r="K13" s="51"/>
      <c r="L13" s="48"/>
    </row>
    <row r="14" spans="1:12">
      <c r="A14" s="52">
        <v>3</v>
      </c>
      <c r="B14" s="52">
        <v>1</v>
      </c>
      <c r="C14" s="52"/>
      <c r="D14" s="52"/>
      <c r="E14" s="61" t="s">
        <v>124</v>
      </c>
      <c r="F14" s="56">
        <f>SUM(F12:F13)</f>
        <v>127294</v>
      </c>
      <c r="G14" s="56">
        <f>SUM(G12:G13)</f>
        <v>118357</v>
      </c>
      <c r="H14" s="56">
        <f>SUM(H12:H13)</f>
        <v>1949</v>
      </c>
      <c r="I14" s="56">
        <f t="shared" si="0"/>
        <v>120306</v>
      </c>
      <c r="J14" s="51"/>
      <c r="K14" s="51"/>
      <c r="L14" s="48"/>
    </row>
    <row r="15" spans="1:12">
      <c r="A15" s="52">
        <v>4</v>
      </c>
      <c r="B15" s="52"/>
      <c r="C15" s="52">
        <v>1</v>
      </c>
      <c r="D15" s="52"/>
      <c r="E15" s="61" t="s">
        <v>126</v>
      </c>
      <c r="F15" s="56">
        <f>SUM(F16:F17)</f>
        <v>9295</v>
      </c>
      <c r="G15" s="56">
        <f>SUM(G16:G17)</f>
        <v>9295</v>
      </c>
      <c r="H15" s="56">
        <f>SUM(H16:H17)</f>
        <v>0</v>
      </c>
      <c r="I15" s="56">
        <f t="shared" si="0"/>
        <v>9295</v>
      </c>
      <c r="J15" s="51"/>
      <c r="K15" s="51"/>
      <c r="L15" s="48"/>
    </row>
    <row r="16" spans="1:12">
      <c r="A16" s="52">
        <v>5</v>
      </c>
      <c r="B16" s="52"/>
      <c r="C16" s="52"/>
      <c r="D16" s="52"/>
      <c r="E16" s="55" t="s">
        <v>90</v>
      </c>
      <c r="F16" s="56">
        <v>4767</v>
      </c>
      <c r="G16" s="56">
        <v>4767</v>
      </c>
      <c r="H16" s="56">
        <v>0</v>
      </c>
      <c r="I16" s="56">
        <f t="shared" si="0"/>
        <v>4767</v>
      </c>
      <c r="J16" s="51"/>
      <c r="K16" s="51"/>
      <c r="L16" s="48"/>
    </row>
    <row r="17" spans="1:12">
      <c r="A17" s="52">
        <v>6</v>
      </c>
      <c r="B17" s="52"/>
      <c r="C17" s="52"/>
      <c r="D17" s="52"/>
      <c r="E17" s="57" t="s">
        <v>24</v>
      </c>
      <c r="F17" s="56">
        <v>4528</v>
      </c>
      <c r="G17" s="56">
        <v>4528</v>
      </c>
      <c r="H17" s="56">
        <v>0</v>
      </c>
      <c r="I17" s="56">
        <f t="shared" si="0"/>
        <v>4528</v>
      </c>
      <c r="J17" s="51"/>
      <c r="K17" s="51"/>
      <c r="L17" s="48"/>
    </row>
    <row r="18" spans="1:12">
      <c r="A18" s="52">
        <v>7</v>
      </c>
      <c r="B18" s="52"/>
      <c r="C18" s="52">
        <v>2</v>
      </c>
      <c r="D18" s="52"/>
      <c r="E18" s="57" t="s">
        <v>127</v>
      </c>
      <c r="F18" s="56">
        <v>32580</v>
      </c>
      <c r="G18" s="56">
        <v>31580</v>
      </c>
      <c r="H18" s="56">
        <v>0</v>
      </c>
      <c r="I18" s="56">
        <f t="shared" si="0"/>
        <v>31580</v>
      </c>
      <c r="J18" s="51"/>
      <c r="K18" s="51"/>
      <c r="L18" s="48"/>
    </row>
    <row r="19" spans="1:12">
      <c r="A19" s="52">
        <v>8</v>
      </c>
      <c r="B19" s="52"/>
      <c r="C19" s="52"/>
      <c r="D19" s="52"/>
      <c r="E19" s="57" t="s">
        <v>25</v>
      </c>
      <c r="F19" s="56">
        <v>32580</v>
      </c>
      <c r="G19" s="56">
        <v>31580</v>
      </c>
      <c r="H19" s="56">
        <v>0</v>
      </c>
      <c r="I19" s="56">
        <f t="shared" si="0"/>
        <v>31580</v>
      </c>
      <c r="J19" s="51"/>
      <c r="K19" s="51"/>
      <c r="L19" s="48"/>
    </row>
    <row r="20" spans="1:12">
      <c r="A20" s="52">
        <v>9</v>
      </c>
      <c r="B20" s="52"/>
      <c r="C20" s="52">
        <v>3</v>
      </c>
      <c r="D20" s="52"/>
      <c r="E20" s="55" t="s">
        <v>26</v>
      </c>
      <c r="F20" s="56">
        <v>2548</v>
      </c>
      <c r="G20" s="56">
        <v>2548</v>
      </c>
      <c r="H20" s="56">
        <v>0</v>
      </c>
      <c r="I20" s="56">
        <f t="shared" si="0"/>
        <v>2548</v>
      </c>
      <c r="J20" s="51"/>
      <c r="K20" s="51"/>
      <c r="L20" s="48"/>
    </row>
    <row r="21" spans="1:12">
      <c r="A21" s="52">
        <v>10</v>
      </c>
      <c r="B21" s="52"/>
      <c r="C21" s="52">
        <v>4</v>
      </c>
      <c r="D21" s="52"/>
      <c r="E21" s="55" t="s">
        <v>128</v>
      </c>
      <c r="F21" s="56">
        <v>1960</v>
      </c>
      <c r="G21" s="56">
        <v>1960</v>
      </c>
      <c r="H21" s="56">
        <v>0</v>
      </c>
      <c r="I21" s="56">
        <f t="shared" si="0"/>
        <v>1960</v>
      </c>
      <c r="J21" s="51"/>
      <c r="K21" s="51"/>
      <c r="L21" s="48"/>
    </row>
    <row r="22" spans="1:12">
      <c r="A22" s="52">
        <v>11</v>
      </c>
      <c r="B22" s="52"/>
      <c r="C22" s="52"/>
      <c r="D22" s="52"/>
      <c r="E22" s="57" t="s">
        <v>94</v>
      </c>
      <c r="F22" s="56">
        <v>1960</v>
      </c>
      <c r="G22" s="56">
        <v>1960</v>
      </c>
      <c r="H22" s="56">
        <v>0</v>
      </c>
      <c r="I22" s="56">
        <f t="shared" si="0"/>
        <v>1960</v>
      </c>
      <c r="J22" s="51"/>
      <c r="K22" s="51"/>
      <c r="L22" s="48"/>
    </row>
    <row r="23" spans="1:12">
      <c r="A23" s="52">
        <v>12</v>
      </c>
      <c r="B23" s="52"/>
      <c r="C23" s="52">
        <v>5</v>
      </c>
      <c r="D23" s="52"/>
      <c r="E23" s="55" t="s">
        <v>129</v>
      </c>
      <c r="F23" s="56">
        <v>855</v>
      </c>
      <c r="G23" s="56">
        <v>845</v>
      </c>
      <c r="H23" s="56">
        <v>0</v>
      </c>
      <c r="I23" s="56">
        <f t="shared" si="0"/>
        <v>845</v>
      </c>
      <c r="J23" s="51"/>
      <c r="K23" s="51"/>
      <c r="L23" s="48"/>
    </row>
    <row r="24" spans="1:12">
      <c r="A24" s="52">
        <v>13</v>
      </c>
      <c r="B24" s="52">
        <v>2</v>
      </c>
      <c r="C24" s="52"/>
      <c r="D24" s="52"/>
      <c r="E24" s="61" t="s">
        <v>33</v>
      </c>
      <c r="F24" s="56">
        <f>SUM(F15+F18+F20+F21+F23)</f>
        <v>47238</v>
      </c>
      <c r="G24" s="56">
        <f>SUM(G15+G18+G20+G21+G23)</f>
        <v>46228</v>
      </c>
      <c r="H24" s="56">
        <f>SUM(H15+H18+H20+H21+H23)</f>
        <v>0</v>
      </c>
      <c r="I24" s="56">
        <f t="shared" si="0"/>
        <v>46228</v>
      </c>
      <c r="J24" s="51"/>
      <c r="K24" s="51"/>
      <c r="L24" s="48"/>
    </row>
    <row r="25" spans="1:12">
      <c r="A25" s="52">
        <v>14</v>
      </c>
      <c r="B25" s="52">
        <v>3</v>
      </c>
      <c r="C25" s="52"/>
      <c r="D25" s="52"/>
      <c r="E25" s="57" t="s">
        <v>34</v>
      </c>
      <c r="F25" s="56">
        <v>1120</v>
      </c>
      <c r="G25" s="56">
        <v>1381</v>
      </c>
      <c r="H25" s="56">
        <v>0</v>
      </c>
      <c r="I25" s="56">
        <f t="shared" si="0"/>
        <v>1381</v>
      </c>
      <c r="J25" s="51"/>
      <c r="K25" s="51"/>
      <c r="L25" s="48"/>
    </row>
    <row r="26" spans="1:12">
      <c r="A26" s="52">
        <v>15</v>
      </c>
      <c r="B26" s="52">
        <v>4</v>
      </c>
      <c r="C26" s="52"/>
      <c r="D26" s="52"/>
      <c r="E26" s="57" t="s">
        <v>100</v>
      </c>
      <c r="F26" s="56">
        <v>0</v>
      </c>
      <c r="G26" s="56">
        <v>0</v>
      </c>
      <c r="H26" s="56">
        <v>0</v>
      </c>
      <c r="I26" s="56">
        <f t="shared" si="0"/>
        <v>0</v>
      </c>
      <c r="J26" s="51"/>
      <c r="K26" s="51"/>
      <c r="L26" s="48"/>
    </row>
    <row r="27" spans="1:12">
      <c r="A27" s="52">
        <v>16</v>
      </c>
      <c r="B27" s="52"/>
      <c r="C27" s="52"/>
      <c r="D27" s="52"/>
      <c r="E27" s="57" t="s">
        <v>101</v>
      </c>
      <c r="F27" s="56">
        <f>SUM(F14,F24,F25,F26)</f>
        <v>175652</v>
      </c>
      <c r="G27" s="56">
        <f>SUM(G14,G24,G25,G26)</f>
        <v>165966</v>
      </c>
      <c r="H27" s="56">
        <f>SUM(H14,H24,H25,H26)</f>
        <v>1949</v>
      </c>
      <c r="I27" s="56">
        <f t="shared" si="0"/>
        <v>167915</v>
      </c>
      <c r="J27" s="51"/>
      <c r="K27" s="51"/>
      <c r="L27" s="48"/>
    </row>
    <row r="28" spans="1:12">
      <c r="A28" s="52">
        <v>17</v>
      </c>
      <c r="B28" s="52">
        <v>5</v>
      </c>
      <c r="C28" s="52"/>
      <c r="D28" s="52"/>
      <c r="E28" s="61" t="s">
        <v>102</v>
      </c>
      <c r="F28" s="56">
        <v>0</v>
      </c>
      <c r="G28" s="56">
        <v>0</v>
      </c>
      <c r="H28" s="56">
        <v>0</v>
      </c>
      <c r="I28" s="56">
        <f t="shared" si="0"/>
        <v>0</v>
      </c>
      <c r="J28" s="51"/>
      <c r="K28" s="51"/>
      <c r="L28" s="48"/>
    </row>
    <row r="29" spans="1:12">
      <c r="A29" s="52">
        <v>18</v>
      </c>
      <c r="B29" s="52">
        <v>6</v>
      </c>
      <c r="C29" s="52"/>
      <c r="D29" s="52"/>
      <c r="E29" s="57" t="s">
        <v>125</v>
      </c>
      <c r="F29" s="56">
        <v>100</v>
      </c>
      <c r="G29" s="56">
        <v>100</v>
      </c>
      <c r="H29" s="56">
        <v>0</v>
      </c>
      <c r="I29" s="56">
        <f t="shared" si="0"/>
        <v>100</v>
      </c>
      <c r="J29" s="51"/>
      <c r="K29" s="51"/>
      <c r="L29" s="48"/>
    </row>
    <row r="30" spans="1:12">
      <c r="A30" s="52">
        <v>19</v>
      </c>
      <c r="B30" s="52">
        <v>7</v>
      </c>
      <c r="C30" s="52"/>
      <c r="D30" s="52"/>
      <c r="E30" s="57" t="s">
        <v>103</v>
      </c>
      <c r="F30" s="56">
        <v>900</v>
      </c>
      <c r="G30" s="56">
        <v>900</v>
      </c>
      <c r="H30" s="56">
        <v>0</v>
      </c>
      <c r="I30" s="56">
        <f t="shared" si="0"/>
        <v>900</v>
      </c>
      <c r="J30" s="51"/>
      <c r="K30" s="51"/>
      <c r="L30" s="48"/>
    </row>
    <row r="31" spans="1:12">
      <c r="A31" s="52">
        <v>20</v>
      </c>
      <c r="B31" s="52"/>
      <c r="C31" s="52"/>
      <c r="D31" s="52"/>
      <c r="E31" s="57" t="s">
        <v>104</v>
      </c>
      <c r="F31" s="56">
        <f>SUM(F28:F30)</f>
        <v>1000</v>
      </c>
      <c r="G31" s="56">
        <f>SUM(G28:G30)</f>
        <v>1000</v>
      </c>
      <c r="H31" s="56">
        <v>0</v>
      </c>
      <c r="I31" s="56">
        <f t="shared" si="0"/>
        <v>1000</v>
      </c>
      <c r="J31" s="51"/>
      <c r="K31" s="51"/>
      <c r="L31" s="48"/>
    </row>
    <row r="32" spans="1:12">
      <c r="A32" s="52">
        <v>21</v>
      </c>
      <c r="B32" s="52"/>
      <c r="C32" s="52"/>
      <c r="D32" s="52"/>
      <c r="E32" s="57" t="s">
        <v>105</v>
      </c>
      <c r="F32" s="56">
        <f>SUM(F27,F31)</f>
        <v>176652</v>
      </c>
      <c r="G32" s="56">
        <f>SUM(G27,G31)</f>
        <v>166966</v>
      </c>
      <c r="H32" s="56">
        <f>SUM(H27,H31)</f>
        <v>1949</v>
      </c>
      <c r="I32" s="56">
        <f t="shared" si="0"/>
        <v>168915</v>
      </c>
      <c r="J32" s="51"/>
      <c r="K32" s="51"/>
      <c r="L32" s="48"/>
    </row>
    <row r="33" spans="1:12">
      <c r="A33" s="52">
        <v>22</v>
      </c>
      <c r="B33" s="52"/>
      <c r="C33" s="52"/>
      <c r="D33" s="52"/>
      <c r="E33" s="57" t="s">
        <v>31</v>
      </c>
      <c r="F33" s="56">
        <v>121137</v>
      </c>
      <c r="G33" s="56">
        <v>98946</v>
      </c>
      <c r="H33" s="56">
        <v>187</v>
      </c>
      <c r="I33" s="56">
        <f t="shared" si="0"/>
        <v>99133</v>
      </c>
      <c r="J33" s="48"/>
      <c r="K33" s="48"/>
      <c r="L33" s="48"/>
    </row>
    <row r="34" spans="1:12">
      <c r="A34" s="52">
        <v>23</v>
      </c>
      <c r="B34" s="52"/>
      <c r="C34" s="52"/>
      <c r="D34" s="52"/>
      <c r="E34" s="57" t="s">
        <v>62</v>
      </c>
      <c r="F34" s="56">
        <v>0</v>
      </c>
      <c r="G34" s="56">
        <v>0</v>
      </c>
      <c r="H34" s="56">
        <v>0</v>
      </c>
      <c r="I34" s="56">
        <f t="shared" si="0"/>
        <v>0</v>
      </c>
      <c r="J34" s="48"/>
      <c r="K34" s="48"/>
      <c r="L34" s="48"/>
    </row>
    <row r="35" spans="1:12">
      <c r="A35" s="52">
        <v>24</v>
      </c>
      <c r="B35" s="52"/>
      <c r="C35" s="52"/>
      <c r="D35" s="52"/>
      <c r="E35" s="57" t="s">
        <v>61</v>
      </c>
      <c r="F35" s="56">
        <v>121137</v>
      </c>
      <c r="G35" s="56">
        <v>98946</v>
      </c>
      <c r="H35" s="56">
        <v>187</v>
      </c>
      <c r="I35" s="56">
        <f t="shared" si="0"/>
        <v>99133</v>
      </c>
      <c r="J35" s="48"/>
      <c r="K35" s="48"/>
      <c r="L35" s="48"/>
    </row>
    <row r="36" spans="1:12">
      <c r="A36" s="52">
        <v>25</v>
      </c>
      <c r="B36" s="52"/>
      <c r="C36" s="52"/>
      <c r="D36" s="52"/>
      <c r="E36" s="57" t="s">
        <v>106</v>
      </c>
      <c r="F36" s="56">
        <v>0</v>
      </c>
      <c r="G36" s="56">
        <v>0</v>
      </c>
      <c r="H36" s="56">
        <v>2500</v>
      </c>
      <c r="I36" s="56">
        <f t="shared" si="0"/>
        <v>2500</v>
      </c>
      <c r="J36" s="48"/>
      <c r="K36" s="48"/>
      <c r="L36" s="48"/>
    </row>
    <row r="37" spans="1:12">
      <c r="A37" s="52">
        <v>26</v>
      </c>
      <c r="B37" s="52"/>
      <c r="C37" s="52"/>
      <c r="D37" s="52"/>
      <c r="E37" s="57" t="s">
        <v>69</v>
      </c>
      <c r="F37" s="56">
        <f>SUM(F32,F35,F36)</f>
        <v>297789</v>
      </c>
      <c r="G37" s="56">
        <f>SUM(G32,G35,G36)</f>
        <v>265912</v>
      </c>
      <c r="H37" s="56">
        <f>SUM(H32,H35,H36)</f>
        <v>4636</v>
      </c>
      <c r="I37" s="56">
        <f t="shared" si="0"/>
        <v>270548</v>
      </c>
      <c r="J37" s="48"/>
      <c r="K37" s="48"/>
      <c r="L37" s="48"/>
    </row>
    <row r="40" spans="1:12">
      <c r="E40" s="59"/>
    </row>
  </sheetData>
  <mergeCells count="13">
    <mergeCell ref="I8:I10"/>
    <mergeCell ref="A2:I2"/>
    <mergeCell ref="A3:J3"/>
    <mergeCell ref="A4:I4"/>
    <mergeCell ref="A7:K7"/>
    <mergeCell ref="A8:A10"/>
    <mergeCell ref="B8:B10"/>
    <mergeCell ref="C8:C10"/>
    <mergeCell ref="D8:D10"/>
    <mergeCell ref="E8:E10"/>
    <mergeCell ref="F8:F10"/>
    <mergeCell ref="G8:G10"/>
    <mergeCell ref="H8:H10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verticalDpi="72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86"/>
  <sheetViews>
    <sheetView workbookViewId="0">
      <selection activeCell="A2" sqref="A2:I2"/>
    </sheetView>
  </sheetViews>
  <sheetFormatPr defaultRowHeight="15"/>
  <cols>
    <col min="1" max="1" width="3.42578125" style="13" customWidth="1"/>
    <col min="2" max="2" width="2.7109375" style="13" customWidth="1"/>
    <col min="3" max="3" width="2.85546875" style="13" customWidth="1"/>
    <col min="4" max="4" width="33.85546875" style="13" customWidth="1"/>
    <col min="5" max="5" width="12.140625" style="13" customWidth="1"/>
    <col min="6" max="6" width="12.28515625" style="13" customWidth="1"/>
    <col min="7" max="7" width="11" style="13" customWidth="1"/>
    <col min="8" max="8" width="10.5703125" style="13" customWidth="1"/>
    <col min="9" max="9" width="2.85546875" style="13" customWidth="1"/>
    <col min="10" max="16384" width="9.140625" style="13"/>
  </cols>
  <sheetData>
    <row r="1" spans="1:9">
      <c r="A1" s="286" t="s">
        <v>85</v>
      </c>
      <c r="B1" s="286"/>
      <c r="C1" s="286"/>
      <c r="D1" s="286"/>
      <c r="E1" s="286"/>
      <c r="F1" s="286"/>
      <c r="G1" s="286"/>
      <c r="H1" s="286"/>
      <c r="I1" s="286"/>
    </row>
    <row r="2" spans="1:9">
      <c r="A2" s="286" t="s">
        <v>332</v>
      </c>
      <c r="B2" s="286"/>
      <c r="C2" s="286"/>
      <c r="D2" s="286"/>
      <c r="E2" s="286"/>
      <c r="F2" s="286"/>
      <c r="G2" s="286"/>
      <c r="H2" s="286"/>
      <c r="I2" s="286"/>
    </row>
    <row r="3" spans="1:9">
      <c r="A3" s="286" t="s">
        <v>174</v>
      </c>
      <c r="B3" s="287"/>
      <c r="C3" s="287"/>
      <c r="D3" s="287"/>
      <c r="E3" s="287"/>
      <c r="F3" s="287"/>
      <c r="G3" s="287"/>
      <c r="H3" s="287"/>
      <c r="I3" s="287"/>
    </row>
    <row r="4" spans="1:9">
      <c r="A4" s="1"/>
      <c r="B4" s="1"/>
      <c r="C4" s="1"/>
      <c r="D4" s="1"/>
      <c r="E4" s="1"/>
      <c r="F4" s="1"/>
      <c r="G4" s="1"/>
      <c r="H4" s="91" t="s">
        <v>155</v>
      </c>
      <c r="I4" s="78"/>
    </row>
    <row r="5" spans="1:9" ht="48" customHeight="1">
      <c r="A5" s="71" t="s">
        <v>71</v>
      </c>
      <c r="B5" s="70" t="s">
        <v>20</v>
      </c>
      <c r="C5" s="66" t="s">
        <v>60</v>
      </c>
      <c r="D5" s="29" t="s">
        <v>1</v>
      </c>
      <c r="E5" s="28" t="s">
        <v>166</v>
      </c>
      <c r="F5" s="28" t="s">
        <v>175</v>
      </c>
      <c r="G5" s="28" t="s">
        <v>325</v>
      </c>
      <c r="H5" s="28" t="s">
        <v>327</v>
      </c>
      <c r="I5" s="70" t="s">
        <v>14</v>
      </c>
    </row>
    <row r="6" spans="1:9" ht="12" customHeight="1">
      <c r="A6" s="31" t="s">
        <v>3</v>
      </c>
      <c r="B6" s="31" t="s">
        <v>4</v>
      </c>
      <c r="C6" s="31" t="s">
        <v>5</v>
      </c>
      <c r="D6" s="11" t="s">
        <v>6</v>
      </c>
      <c r="E6" s="74" t="s">
        <v>7</v>
      </c>
      <c r="F6" s="74" t="s">
        <v>8</v>
      </c>
      <c r="G6" s="74" t="s">
        <v>9</v>
      </c>
      <c r="H6" s="74" t="s">
        <v>10</v>
      </c>
      <c r="I6" s="74" t="s">
        <v>23</v>
      </c>
    </row>
    <row r="7" spans="1:9">
      <c r="A7" s="67">
        <v>1</v>
      </c>
      <c r="B7" s="31">
        <v>1</v>
      </c>
      <c r="C7" s="31"/>
      <c r="D7" s="12" t="s">
        <v>95</v>
      </c>
      <c r="E7" s="69">
        <f>SUM(E8:E11)</f>
        <v>48380</v>
      </c>
      <c r="F7" s="69">
        <f>SUM(F8:F11)</f>
        <v>50207</v>
      </c>
      <c r="G7" s="69">
        <f>SUM(G8:G11)</f>
        <v>1073</v>
      </c>
      <c r="H7" s="69">
        <f>SUM(H8:H11)</f>
        <v>51280</v>
      </c>
      <c r="I7" s="69">
        <v>11</v>
      </c>
    </row>
    <row r="8" spans="1:9">
      <c r="A8" s="74">
        <v>2</v>
      </c>
      <c r="B8" s="31"/>
      <c r="C8" s="31"/>
      <c r="D8" s="12" t="s">
        <v>11</v>
      </c>
      <c r="E8" s="69">
        <v>34409</v>
      </c>
      <c r="F8" s="69">
        <v>36955</v>
      </c>
      <c r="G8" s="69">
        <v>827</v>
      </c>
      <c r="H8" s="69">
        <v>37782</v>
      </c>
      <c r="I8" s="69"/>
    </row>
    <row r="9" spans="1:9">
      <c r="A9" s="74">
        <v>3</v>
      </c>
      <c r="B9" s="31"/>
      <c r="C9" s="31"/>
      <c r="D9" s="12" t="s">
        <v>15</v>
      </c>
      <c r="E9" s="69">
        <v>9181</v>
      </c>
      <c r="F9" s="69">
        <v>8324</v>
      </c>
      <c r="G9" s="69">
        <v>190</v>
      </c>
      <c r="H9" s="69">
        <v>8514</v>
      </c>
      <c r="I9" s="69"/>
    </row>
    <row r="10" spans="1:9">
      <c r="A10" s="74">
        <v>4</v>
      </c>
      <c r="B10" s="31"/>
      <c r="C10" s="31"/>
      <c r="D10" s="12" t="s">
        <v>98</v>
      </c>
      <c r="E10" s="69">
        <v>4790</v>
      </c>
      <c r="F10" s="69">
        <v>4928</v>
      </c>
      <c r="G10" s="69">
        <v>56</v>
      </c>
      <c r="H10" s="69">
        <v>4984</v>
      </c>
      <c r="I10" s="69"/>
    </row>
    <row r="11" spans="1:9">
      <c r="A11" s="74">
        <v>5</v>
      </c>
      <c r="B11" s="31"/>
      <c r="C11" s="31"/>
      <c r="D11" s="33" t="s">
        <v>59</v>
      </c>
      <c r="E11" s="69">
        <v>0</v>
      </c>
      <c r="F11" s="69">
        <v>0</v>
      </c>
      <c r="G11" s="69">
        <v>0</v>
      </c>
      <c r="H11" s="69">
        <v>0</v>
      </c>
      <c r="I11" s="69"/>
    </row>
    <row r="12" spans="1:9">
      <c r="A12" s="74">
        <v>6</v>
      </c>
      <c r="B12" s="31">
        <v>2</v>
      </c>
      <c r="C12" s="31"/>
      <c r="D12" s="33" t="s">
        <v>72</v>
      </c>
      <c r="E12" s="69">
        <v>115814</v>
      </c>
      <c r="F12" s="69">
        <v>122132</v>
      </c>
      <c r="G12" s="69">
        <v>1464</v>
      </c>
      <c r="H12" s="69">
        <v>123596</v>
      </c>
      <c r="I12" s="69">
        <f>SUM(I62)</f>
        <v>13</v>
      </c>
    </row>
    <row r="13" spans="1:9" ht="16.5" customHeight="1">
      <c r="A13" s="74">
        <v>7</v>
      </c>
      <c r="B13" s="31"/>
      <c r="C13" s="31">
        <v>1</v>
      </c>
      <c r="D13" s="12" t="s">
        <v>130</v>
      </c>
      <c r="E13" s="69">
        <f>SUM(E14:E17)</f>
        <v>5670</v>
      </c>
      <c r="F13" s="69">
        <f>SUM(F14:F17)</f>
        <v>7619</v>
      </c>
      <c r="G13" s="69">
        <f>SUM(G14:G17)</f>
        <v>401</v>
      </c>
      <c r="H13" s="69">
        <f>SUM(H14:H17)</f>
        <v>8020</v>
      </c>
      <c r="I13" s="69">
        <v>0</v>
      </c>
    </row>
    <row r="14" spans="1:9" ht="16.5" customHeight="1">
      <c r="A14" s="74">
        <v>8</v>
      </c>
      <c r="B14" s="31"/>
      <c r="C14" s="31"/>
      <c r="D14" s="12" t="s">
        <v>11</v>
      </c>
      <c r="E14" s="69">
        <v>3240</v>
      </c>
      <c r="F14" s="69">
        <v>4231</v>
      </c>
      <c r="G14" s="69">
        <v>329</v>
      </c>
      <c r="H14" s="69">
        <v>4560</v>
      </c>
      <c r="I14" s="69"/>
    </row>
    <row r="15" spans="1:9" ht="16.5" customHeight="1">
      <c r="A15" s="74">
        <v>9</v>
      </c>
      <c r="B15" s="31"/>
      <c r="C15" s="31"/>
      <c r="D15" s="12" t="s">
        <v>15</v>
      </c>
      <c r="E15" s="69">
        <v>875</v>
      </c>
      <c r="F15" s="69">
        <v>945</v>
      </c>
      <c r="G15" s="69">
        <v>72</v>
      </c>
      <c r="H15" s="69">
        <v>1017</v>
      </c>
      <c r="I15" s="69"/>
    </row>
    <row r="16" spans="1:9" ht="17.25" customHeight="1">
      <c r="A16" s="74">
        <v>10</v>
      </c>
      <c r="B16" s="31"/>
      <c r="C16" s="31"/>
      <c r="D16" s="12" t="s">
        <v>98</v>
      </c>
      <c r="E16" s="69">
        <v>1555</v>
      </c>
      <c r="F16" s="69">
        <v>1555</v>
      </c>
      <c r="G16" s="69">
        <v>0</v>
      </c>
      <c r="H16" s="69">
        <v>1555</v>
      </c>
      <c r="I16" s="69"/>
    </row>
    <row r="17" spans="1:9" ht="17.25" customHeight="1">
      <c r="A17" s="74">
        <v>11</v>
      </c>
      <c r="B17" s="31"/>
      <c r="C17" s="31"/>
      <c r="D17" s="12" t="s">
        <v>185</v>
      </c>
      <c r="E17" s="69">
        <v>0</v>
      </c>
      <c r="F17" s="69">
        <v>888</v>
      </c>
      <c r="G17" s="69">
        <v>0</v>
      </c>
      <c r="H17" s="69">
        <v>888</v>
      </c>
      <c r="I17" s="69"/>
    </row>
    <row r="18" spans="1:9" ht="24" customHeight="1">
      <c r="A18" s="74">
        <v>12</v>
      </c>
      <c r="B18" s="31"/>
      <c r="C18" s="31">
        <v>2</v>
      </c>
      <c r="D18" s="12" t="s">
        <v>167</v>
      </c>
      <c r="E18" s="69">
        <f>SUM(E19:E21)</f>
        <v>6388</v>
      </c>
      <c r="F18" s="69">
        <f>SUM(F19:F21)</f>
        <v>6375</v>
      </c>
      <c r="G18" s="69">
        <f>SUM(G19:G21)</f>
        <v>0</v>
      </c>
      <c r="H18" s="69">
        <f>SUM(H19:H21)</f>
        <v>6375</v>
      </c>
      <c r="I18" s="69">
        <v>1</v>
      </c>
    </row>
    <row r="19" spans="1:9" ht="15" customHeight="1">
      <c r="A19" s="74">
        <v>13</v>
      </c>
      <c r="B19" s="74"/>
      <c r="C19" s="74"/>
      <c r="D19" s="12" t="s">
        <v>11</v>
      </c>
      <c r="E19" s="69">
        <v>2233</v>
      </c>
      <c r="F19" s="69">
        <v>2465</v>
      </c>
      <c r="G19" s="69">
        <v>0</v>
      </c>
      <c r="H19" s="69">
        <v>2465</v>
      </c>
      <c r="I19" s="69"/>
    </row>
    <row r="20" spans="1:9" ht="14.25" customHeight="1">
      <c r="A20" s="74">
        <v>14</v>
      </c>
      <c r="B20" s="74"/>
      <c r="C20" s="74"/>
      <c r="D20" s="12" t="s">
        <v>15</v>
      </c>
      <c r="E20" s="69">
        <v>610</v>
      </c>
      <c r="F20" s="69">
        <v>565</v>
      </c>
      <c r="G20" s="69">
        <v>0</v>
      </c>
      <c r="H20" s="69">
        <v>565</v>
      </c>
      <c r="I20" s="69"/>
    </row>
    <row r="21" spans="1:9" ht="12.75" customHeight="1">
      <c r="A21" s="74">
        <v>15</v>
      </c>
      <c r="B21" s="31"/>
      <c r="C21" s="31"/>
      <c r="D21" s="12" t="s">
        <v>98</v>
      </c>
      <c r="E21" s="69">
        <v>3545</v>
      </c>
      <c r="F21" s="69">
        <v>3345</v>
      </c>
      <c r="G21" s="69">
        <v>0</v>
      </c>
      <c r="H21" s="69">
        <v>3345</v>
      </c>
      <c r="I21" s="69"/>
    </row>
    <row r="22" spans="1:9" ht="15.75" customHeight="1">
      <c r="A22" s="74">
        <v>16</v>
      </c>
      <c r="B22" s="31"/>
      <c r="C22" s="31">
        <v>3</v>
      </c>
      <c r="D22" s="12" t="s">
        <v>73</v>
      </c>
      <c r="E22" s="69">
        <v>700</v>
      </c>
      <c r="F22" s="69">
        <v>700</v>
      </c>
      <c r="G22" s="69">
        <v>0</v>
      </c>
      <c r="H22" s="69">
        <v>700</v>
      </c>
      <c r="I22" s="69"/>
    </row>
    <row r="23" spans="1:9" ht="15.75" customHeight="1">
      <c r="A23" s="74">
        <v>17</v>
      </c>
      <c r="B23" s="31"/>
      <c r="C23" s="31"/>
      <c r="D23" s="12" t="s">
        <v>98</v>
      </c>
      <c r="E23" s="69">
        <v>700</v>
      </c>
      <c r="F23" s="69">
        <v>700</v>
      </c>
      <c r="G23" s="69"/>
      <c r="H23" s="69">
        <v>700</v>
      </c>
      <c r="I23" s="69"/>
    </row>
    <row r="24" spans="1:9" ht="18" customHeight="1">
      <c r="A24" s="74">
        <v>18</v>
      </c>
      <c r="B24" s="31"/>
      <c r="C24" s="31">
        <v>4</v>
      </c>
      <c r="D24" s="12" t="s">
        <v>17</v>
      </c>
      <c r="E24" s="69">
        <v>373</v>
      </c>
      <c r="F24" s="69">
        <v>508</v>
      </c>
      <c r="G24" s="69">
        <v>0</v>
      </c>
      <c r="H24" s="69">
        <v>508</v>
      </c>
      <c r="I24" s="69"/>
    </row>
    <row r="25" spans="1:9" ht="12.75" customHeight="1">
      <c r="A25" s="74">
        <v>19</v>
      </c>
      <c r="B25" s="31"/>
      <c r="C25" s="31"/>
      <c r="D25" s="12" t="s">
        <v>98</v>
      </c>
      <c r="E25" s="69">
        <v>373</v>
      </c>
      <c r="F25" s="69">
        <v>508</v>
      </c>
      <c r="G25" s="69">
        <v>0</v>
      </c>
      <c r="H25" s="69">
        <v>508</v>
      </c>
      <c r="I25" s="69"/>
    </row>
    <row r="26" spans="1:9" ht="16.5" customHeight="1">
      <c r="A26" s="74">
        <v>20</v>
      </c>
      <c r="B26" s="31"/>
      <c r="C26" s="31">
        <v>5</v>
      </c>
      <c r="D26" s="12" t="s">
        <v>99</v>
      </c>
      <c r="E26" s="69">
        <v>500</v>
      </c>
      <c r="F26" s="69">
        <v>546</v>
      </c>
      <c r="G26" s="69">
        <v>0</v>
      </c>
      <c r="H26" s="69">
        <v>546</v>
      </c>
      <c r="I26" s="69"/>
    </row>
    <row r="27" spans="1:9" ht="18" customHeight="1">
      <c r="A27" s="74">
        <v>21</v>
      </c>
      <c r="B27" s="31"/>
      <c r="C27" s="31"/>
      <c r="D27" s="12" t="s">
        <v>98</v>
      </c>
      <c r="E27" s="69">
        <v>500</v>
      </c>
      <c r="F27" s="69">
        <v>546</v>
      </c>
      <c r="G27" s="69">
        <v>0</v>
      </c>
      <c r="H27" s="69">
        <v>546</v>
      </c>
      <c r="I27" s="69"/>
    </row>
    <row r="28" spans="1:9" ht="18" customHeight="1">
      <c r="A28" s="74">
        <v>22</v>
      </c>
      <c r="B28" s="31"/>
      <c r="C28" s="31">
        <v>6</v>
      </c>
      <c r="D28" s="12" t="s">
        <v>12</v>
      </c>
      <c r="E28" s="34">
        <v>3030</v>
      </c>
      <c r="F28" s="34">
        <v>3030</v>
      </c>
      <c r="G28" s="69">
        <v>0</v>
      </c>
      <c r="H28" s="34">
        <v>3030</v>
      </c>
      <c r="I28" s="34"/>
    </row>
    <row r="29" spans="1:9" ht="13.5" customHeight="1">
      <c r="A29" s="74">
        <v>23</v>
      </c>
      <c r="B29" s="31"/>
      <c r="C29" s="31"/>
      <c r="D29" s="12" t="s">
        <v>98</v>
      </c>
      <c r="E29" s="34">
        <v>3030</v>
      </c>
      <c r="F29" s="34">
        <v>3030</v>
      </c>
      <c r="G29" s="69">
        <v>0</v>
      </c>
      <c r="H29" s="34">
        <v>3030</v>
      </c>
      <c r="I29" s="34"/>
    </row>
    <row r="30" spans="1:9" ht="17.25" customHeight="1">
      <c r="A30" s="74">
        <v>24</v>
      </c>
      <c r="B30" s="31"/>
      <c r="C30" s="31">
        <v>7</v>
      </c>
      <c r="D30" s="12" t="s">
        <v>91</v>
      </c>
      <c r="E30" s="34">
        <f>SUM(E31:E35)</f>
        <v>66818</v>
      </c>
      <c r="F30" s="34">
        <f>SUM(F31:F35)</f>
        <v>68078</v>
      </c>
      <c r="G30" s="34">
        <f>SUM(G31:G35)</f>
        <v>579</v>
      </c>
      <c r="H30" s="34">
        <f>SUM(H31:H35)</f>
        <v>68657</v>
      </c>
      <c r="I30" s="34">
        <v>2</v>
      </c>
    </row>
    <row r="31" spans="1:9" ht="16.5" customHeight="1">
      <c r="A31" s="74">
        <v>25</v>
      </c>
      <c r="B31" s="31"/>
      <c r="C31" s="31"/>
      <c r="D31" s="12" t="s">
        <v>11</v>
      </c>
      <c r="E31" s="34">
        <v>3685</v>
      </c>
      <c r="F31" s="34">
        <v>3829</v>
      </c>
      <c r="G31" s="34">
        <v>45</v>
      </c>
      <c r="H31" s="34">
        <v>3874</v>
      </c>
      <c r="I31" s="34"/>
    </row>
    <row r="32" spans="1:9" ht="14.25" customHeight="1">
      <c r="A32" s="74">
        <v>26</v>
      </c>
      <c r="B32" s="31"/>
      <c r="C32" s="31"/>
      <c r="D32" s="12" t="s">
        <v>15</v>
      </c>
      <c r="E32" s="34">
        <v>1009</v>
      </c>
      <c r="F32" s="34">
        <v>883</v>
      </c>
      <c r="G32" s="34">
        <v>10</v>
      </c>
      <c r="H32" s="34">
        <v>893</v>
      </c>
      <c r="I32" s="34"/>
    </row>
    <row r="33" spans="1:9" ht="12" customHeight="1">
      <c r="A33" s="74">
        <v>27</v>
      </c>
      <c r="B33" s="31"/>
      <c r="C33" s="31"/>
      <c r="D33" s="12" t="s">
        <v>98</v>
      </c>
      <c r="E33" s="34">
        <v>5336</v>
      </c>
      <c r="F33" s="34">
        <v>6080</v>
      </c>
      <c r="G33" s="34">
        <v>0</v>
      </c>
      <c r="H33" s="34">
        <v>6080</v>
      </c>
      <c r="I33" s="34"/>
    </row>
    <row r="34" spans="1:9" ht="13.5" customHeight="1">
      <c r="A34" s="74">
        <v>28</v>
      </c>
      <c r="B34" s="31"/>
      <c r="C34" s="31"/>
      <c r="D34" s="12" t="s">
        <v>138</v>
      </c>
      <c r="E34" s="34">
        <v>56788</v>
      </c>
      <c r="F34" s="34">
        <v>57286</v>
      </c>
      <c r="G34" s="34">
        <v>524</v>
      </c>
      <c r="H34" s="34">
        <v>57810</v>
      </c>
      <c r="I34" s="34"/>
    </row>
    <row r="35" spans="1:9" ht="12.75" customHeight="1">
      <c r="A35" s="74">
        <v>29</v>
      </c>
      <c r="B35" s="74"/>
      <c r="C35" s="74"/>
      <c r="D35" s="12" t="s">
        <v>74</v>
      </c>
      <c r="E35" s="34">
        <v>0</v>
      </c>
      <c r="F35" s="34"/>
      <c r="G35" s="34"/>
      <c r="H35" s="34"/>
      <c r="I35" s="34"/>
    </row>
    <row r="36" spans="1:9" ht="15.75" customHeight="1">
      <c r="A36" s="74">
        <v>30</v>
      </c>
      <c r="B36" s="31"/>
      <c r="C36" s="31">
        <v>8</v>
      </c>
      <c r="D36" s="12" t="s">
        <v>77</v>
      </c>
      <c r="E36" s="34">
        <f>SUM(E37:E39)</f>
        <v>9860</v>
      </c>
      <c r="F36" s="34">
        <f>SUM(F37:F39)</f>
        <v>11283</v>
      </c>
      <c r="G36" s="34">
        <f>SUM(G37:G39)</f>
        <v>484</v>
      </c>
      <c r="H36" s="34">
        <f>SUM(H37:H39)</f>
        <v>11767</v>
      </c>
      <c r="I36" s="34">
        <v>2</v>
      </c>
    </row>
    <row r="37" spans="1:9" ht="14.25" customHeight="1">
      <c r="A37" s="74">
        <v>31</v>
      </c>
      <c r="B37" s="31"/>
      <c r="C37" s="31"/>
      <c r="D37" s="12" t="s">
        <v>11</v>
      </c>
      <c r="E37" s="34">
        <v>3337</v>
      </c>
      <c r="F37" s="34">
        <v>4218</v>
      </c>
      <c r="G37" s="34">
        <v>395</v>
      </c>
      <c r="H37" s="34">
        <v>4613</v>
      </c>
      <c r="I37" s="34"/>
    </row>
    <row r="38" spans="1:9" ht="16.5" customHeight="1">
      <c r="A38" s="74">
        <v>32</v>
      </c>
      <c r="B38" s="31"/>
      <c r="C38" s="31"/>
      <c r="D38" s="12" t="s">
        <v>15</v>
      </c>
      <c r="E38" s="34">
        <v>915</v>
      </c>
      <c r="F38" s="34">
        <v>967</v>
      </c>
      <c r="G38" s="34">
        <v>89</v>
      </c>
      <c r="H38" s="34">
        <v>1056</v>
      </c>
      <c r="I38" s="34"/>
    </row>
    <row r="39" spans="1:9" ht="15" customHeight="1">
      <c r="A39" s="74">
        <v>33</v>
      </c>
      <c r="B39" s="31"/>
      <c r="C39" s="31"/>
      <c r="D39" s="12" t="s">
        <v>98</v>
      </c>
      <c r="E39" s="34">
        <v>5608</v>
      </c>
      <c r="F39" s="34">
        <v>6098</v>
      </c>
      <c r="G39" s="34">
        <v>0</v>
      </c>
      <c r="H39" s="34">
        <v>6098</v>
      </c>
      <c r="I39" s="34"/>
    </row>
    <row r="40" spans="1:9" ht="16.5" customHeight="1">
      <c r="A40" s="74">
        <v>34</v>
      </c>
      <c r="B40" s="31"/>
      <c r="C40" s="31">
        <v>9</v>
      </c>
      <c r="D40" s="79" t="s">
        <v>78</v>
      </c>
      <c r="E40" s="34">
        <v>570</v>
      </c>
      <c r="F40" s="34">
        <v>570</v>
      </c>
      <c r="G40" s="34">
        <v>0</v>
      </c>
      <c r="H40" s="34">
        <v>570</v>
      </c>
      <c r="I40" s="34"/>
    </row>
    <row r="41" spans="1:9" ht="15" customHeight="1">
      <c r="A41" s="74">
        <v>35</v>
      </c>
      <c r="B41" s="31"/>
      <c r="C41" s="31"/>
      <c r="D41" s="12" t="s">
        <v>98</v>
      </c>
      <c r="E41" s="34">
        <v>570</v>
      </c>
      <c r="F41" s="34">
        <v>570</v>
      </c>
      <c r="G41" s="34">
        <v>0</v>
      </c>
      <c r="H41" s="34">
        <v>570</v>
      </c>
      <c r="I41" s="34"/>
    </row>
    <row r="42" spans="1:9" ht="18" customHeight="1">
      <c r="A42" s="74">
        <v>36</v>
      </c>
      <c r="B42" s="31"/>
      <c r="C42" s="31">
        <v>10</v>
      </c>
      <c r="D42" s="79" t="s">
        <v>79</v>
      </c>
      <c r="E42" s="34">
        <v>405</v>
      </c>
      <c r="F42" s="34">
        <v>405</v>
      </c>
      <c r="G42" s="34">
        <v>0</v>
      </c>
      <c r="H42" s="34">
        <v>405</v>
      </c>
      <c r="I42" s="34"/>
    </row>
    <row r="43" spans="1:9" ht="14.25" customHeight="1">
      <c r="A43" s="74">
        <v>37</v>
      </c>
      <c r="B43" s="31"/>
      <c r="C43" s="31"/>
      <c r="D43" s="12" t="s">
        <v>98</v>
      </c>
      <c r="E43" s="34">
        <v>405</v>
      </c>
      <c r="F43" s="34">
        <v>405</v>
      </c>
      <c r="G43" s="34">
        <v>0</v>
      </c>
      <c r="H43" s="34">
        <v>405</v>
      </c>
      <c r="I43" s="34"/>
    </row>
    <row r="44" spans="1:9" ht="18" customHeight="1">
      <c r="A44" s="74">
        <v>38</v>
      </c>
      <c r="B44" s="31"/>
      <c r="C44" s="31">
        <v>11</v>
      </c>
      <c r="D44" s="79" t="s">
        <v>80</v>
      </c>
      <c r="E44" s="34">
        <v>1084</v>
      </c>
      <c r="F44" s="34">
        <v>1322</v>
      </c>
      <c r="G44" s="34">
        <v>0</v>
      </c>
      <c r="H44" s="34">
        <v>1322</v>
      </c>
      <c r="I44" s="34"/>
    </row>
    <row r="45" spans="1:9" ht="16.5" customHeight="1">
      <c r="A45" s="74">
        <v>39</v>
      </c>
      <c r="B45" s="31"/>
      <c r="C45" s="31"/>
      <c r="D45" s="12" t="s">
        <v>86</v>
      </c>
      <c r="E45" s="34">
        <v>1084</v>
      </c>
      <c r="F45" s="34">
        <v>1322</v>
      </c>
      <c r="G45" s="34">
        <v>0</v>
      </c>
      <c r="H45" s="34">
        <v>1322</v>
      </c>
      <c r="I45" s="34"/>
    </row>
    <row r="46" spans="1:9" ht="40.5" customHeight="1">
      <c r="A46" s="71" t="s">
        <v>71</v>
      </c>
      <c r="B46" s="70" t="s">
        <v>20</v>
      </c>
      <c r="C46" s="66" t="s">
        <v>60</v>
      </c>
      <c r="D46" s="29" t="s">
        <v>1</v>
      </c>
      <c r="E46" s="28" t="s">
        <v>166</v>
      </c>
      <c r="F46" s="28" t="s">
        <v>175</v>
      </c>
      <c r="G46" s="28" t="s">
        <v>325</v>
      </c>
      <c r="H46" s="28" t="s">
        <v>327</v>
      </c>
      <c r="I46" s="70" t="s">
        <v>14</v>
      </c>
    </row>
    <row r="47" spans="1:9" ht="16.5" customHeight="1">
      <c r="A47" s="74">
        <v>40</v>
      </c>
      <c r="B47" s="39"/>
      <c r="C47" s="39">
        <v>12</v>
      </c>
      <c r="D47" s="33" t="s">
        <v>96</v>
      </c>
      <c r="E47" s="34">
        <f t="shared" ref="E47" si="0">SUM(E48:E50)</f>
        <v>4400</v>
      </c>
      <c r="F47" s="34">
        <f t="shared" ref="F47:H47" si="1">SUM(F48:F50)</f>
        <v>6508</v>
      </c>
      <c r="G47" s="34">
        <v>0</v>
      </c>
      <c r="H47" s="34">
        <f t="shared" si="1"/>
        <v>6508</v>
      </c>
      <c r="I47" s="62">
        <v>1</v>
      </c>
    </row>
    <row r="48" spans="1:9" ht="16.5" customHeight="1">
      <c r="A48" s="74">
        <v>41</v>
      </c>
      <c r="B48" s="39"/>
      <c r="C48" s="39"/>
      <c r="D48" s="33" t="s">
        <v>11</v>
      </c>
      <c r="E48" s="34">
        <v>2819</v>
      </c>
      <c r="F48" s="34">
        <v>4354</v>
      </c>
      <c r="G48" s="34">
        <v>0</v>
      </c>
      <c r="H48" s="34">
        <v>4354</v>
      </c>
      <c r="I48" s="62"/>
    </row>
    <row r="49" spans="1:9" ht="16.5" customHeight="1">
      <c r="A49" s="74">
        <v>42</v>
      </c>
      <c r="B49" s="39"/>
      <c r="C49" s="39"/>
      <c r="D49" s="33" t="s">
        <v>97</v>
      </c>
      <c r="E49" s="34">
        <v>769</v>
      </c>
      <c r="F49" s="34">
        <v>1218</v>
      </c>
      <c r="G49" s="34">
        <v>0</v>
      </c>
      <c r="H49" s="34">
        <v>1218</v>
      </c>
      <c r="I49" s="62"/>
    </row>
    <row r="50" spans="1:9" ht="16.5" customHeight="1">
      <c r="A50" s="74">
        <v>43</v>
      </c>
      <c r="B50" s="39"/>
      <c r="C50" s="39"/>
      <c r="D50" s="33" t="s">
        <v>98</v>
      </c>
      <c r="E50" s="34">
        <v>812</v>
      </c>
      <c r="F50" s="34">
        <v>936</v>
      </c>
      <c r="G50" s="34">
        <v>0</v>
      </c>
      <c r="H50" s="34">
        <v>936</v>
      </c>
      <c r="I50" s="62"/>
    </row>
    <row r="51" spans="1:9" ht="18.75" customHeight="1">
      <c r="A51" s="74">
        <v>48</v>
      </c>
      <c r="B51" s="31"/>
      <c r="C51" s="31">
        <v>14</v>
      </c>
      <c r="D51" s="12" t="s">
        <v>81</v>
      </c>
      <c r="E51" s="34">
        <v>0</v>
      </c>
      <c r="F51" s="34">
        <v>0</v>
      </c>
      <c r="G51" s="34">
        <v>0</v>
      </c>
      <c r="H51" s="34">
        <v>0</v>
      </c>
      <c r="I51" s="34"/>
    </row>
    <row r="52" spans="1:9" ht="18.75" customHeight="1">
      <c r="A52" s="74">
        <v>49</v>
      </c>
      <c r="B52" s="31"/>
      <c r="C52" s="31"/>
      <c r="D52" s="12" t="s">
        <v>138</v>
      </c>
      <c r="E52" s="34">
        <v>0</v>
      </c>
      <c r="F52" s="34">
        <v>0</v>
      </c>
      <c r="G52" s="34">
        <v>0</v>
      </c>
      <c r="H52" s="34">
        <v>0</v>
      </c>
      <c r="I52" s="34"/>
    </row>
    <row r="53" spans="1:9" ht="15.75" customHeight="1">
      <c r="A53" s="74">
        <v>50</v>
      </c>
      <c r="B53" s="31"/>
      <c r="C53" s="31">
        <v>15</v>
      </c>
      <c r="D53" s="12" t="s">
        <v>13</v>
      </c>
      <c r="E53" s="34">
        <f t="shared" ref="E53" si="2">SUM(E54:E55)</f>
        <v>9000</v>
      </c>
      <c r="F53" s="34">
        <f t="shared" ref="F53:H53" si="3">SUM(F54:F55)</f>
        <v>8688</v>
      </c>
      <c r="G53" s="34">
        <v>0</v>
      </c>
      <c r="H53" s="34">
        <f t="shared" si="3"/>
        <v>8688</v>
      </c>
      <c r="I53" s="34">
        <v>7</v>
      </c>
    </row>
    <row r="54" spans="1:9" ht="18" customHeight="1">
      <c r="A54" s="74">
        <v>51</v>
      </c>
      <c r="B54" s="31"/>
      <c r="C54" s="31"/>
      <c r="D54" s="12" t="s">
        <v>11</v>
      </c>
      <c r="E54" s="34">
        <v>7930</v>
      </c>
      <c r="F54" s="34">
        <v>7827</v>
      </c>
      <c r="G54" s="34">
        <v>0</v>
      </c>
      <c r="H54" s="34">
        <v>7827</v>
      </c>
      <c r="I54" s="34"/>
    </row>
    <row r="55" spans="1:9">
      <c r="A55" s="74">
        <v>52</v>
      </c>
      <c r="B55" s="31"/>
      <c r="C55" s="31"/>
      <c r="D55" s="12" t="s">
        <v>15</v>
      </c>
      <c r="E55" s="34">
        <v>1070</v>
      </c>
      <c r="F55" s="34">
        <v>861</v>
      </c>
      <c r="G55" s="34">
        <v>0</v>
      </c>
      <c r="H55" s="34">
        <v>861</v>
      </c>
      <c r="I55" s="34"/>
    </row>
    <row r="56" spans="1:9" ht="26.25" customHeight="1">
      <c r="A56" s="74">
        <v>53</v>
      </c>
      <c r="B56" s="31"/>
      <c r="C56" s="31">
        <v>16</v>
      </c>
      <c r="D56" s="12" t="s">
        <v>82</v>
      </c>
      <c r="E56" s="34">
        <f>SUM(E57:E59)</f>
        <v>3416</v>
      </c>
      <c r="F56" s="34">
        <f>SUM(F57:F59)</f>
        <v>2400</v>
      </c>
      <c r="G56" s="34">
        <v>0</v>
      </c>
      <c r="H56" s="34">
        <f>SUM(H57:H59)</f>
        <v>2400</v>
      </c>
      <c r="I56" s="34"/>
    </row>
    <row r="57" spans="1:9">
      <c r="A57" s="74">
        <v>54</v>
      </c>
      <c r="B57" s="74"/>
      <c r="C57" s="74"/>
      <c r="D57" s="12" t="s">
        <v>133</v>
      </c>
      <c r="E57" s="34">
        <v>1416</v>
      </c>
      <c r="F57" s="34">
        <v>900</v>
      </c>
      <c r="G57" s="34">
        <v>0</v>
      </c>
      <c r="H57" s="34">
        <v>900</v>
      </c>
      <c r="I57" s="34"/>
    </row>
    <row r="58" spans="1:9">
      <c r="A58" s="74">
        <v>55</v>
      </c>
      <c r="B58" s="74"/>
      <c r="C58" s="74"/>
      <c r="D58" s="12" t="s">
        <v>134</v>
      </c>
      <c r="E58" s="34">
        <v>2000</v>
      </c>
      <c r="F58" s="34">
        <v>1500</v>
      </c>
      <c r="G58" s="34">
        <v>0</v>
      </c>
      <c r="H58" s="34">
        <v>1500</v>
      </c>
      <c r="I58" s="34"/>
    </row>
    <row r="59" spans="1:9">
      <c r="A59" s="74">
        <v>56</v>
      </c>
      <c r="B59" s="74"/>
      <c r="C59" s="74"/>
      <c r="D59" s="12" t="s">
        <v>135</v>
      </c>
      <c r="E59" s="34">
        <v>0</v>
      </c>
      <c r="F59" s="34">
        <v>0</v>
      </c>
      <c r="G59" s="34">
        <v>0</v>
      </c>
      <c r="H59" s="34">
        <v>0</v>
      </c>
      <c r="I59" s="34"/>
    </row>
    <row r="60" spans="1:9">
      <c r="A60" s="74">
        <v>57</v>
      </c>
      <c r="B60" s="31"/>
      <c r="C60" s="31">
        <v>17</v>
      </c>
      <c r="D60" s="12" t="s">
        <v>131</v>
      </c>
      <c r="E60" s="34">
        <v>3600</v>
      </c>
      <c r="F60" s="34">
        <v>4100</v>
      </c>
      <c r="G60" s="34">
        <v>0</v>
      </c>
      <c r="H60" s="34">
        <v>4100</v>
      </c>
      <c r="I60" s="34"/>
    </row>
    <row r="61" spans="1:9">
      <c r="A61" s="74">
        <v>58</v>
      </c>
      <c r="B61" s="31"/>
      <c r="C61" s="31"/>
      <c r="D61" s="12" t="s">
        <v>132</v>
      </c>
      <c r="E61" s="34">
        <v>3600</v>
      </c>
      <c r="F61" s="34">
        <v>4100</v>
      </c>
      <c r="G61" s="34">
        <v>0</v>
      </c>
      <c r="H61" s="34">
        <v>4100</v>
      </c>
      <c r="I61" s="62"/>
    </row>
    <row r="62" spans="1:9" ht="15.75" customHeight="1">
      <c r="A62" s="74">
        <v>59</v>
      </c>
      <c r="B62" s="31"/>
      <c r="C62" s="31"/>
      <c r="D62" s="12" t="s">
        <v>161</v>
      </c>
      <c r="E62" s="34">
        <f>SUM(E63:E67)</f>
        <v>115814</v>
      </c>
      <c r="F62" s="34">
        <f>SUM(F63:F67)</f>
        <v>122132</v>
      </c>
      <c r="G62" s="34">
        <f>SUM(G63:G67)</f>
        <v>1464</v>
      </c>
      <c r="H62" s="34">
        <f>SUM(H63:H67)</f>
        <v>123596</v>
      </c>
      <c r="I62" s="34">
        <f>SUM(I13:I61)</f>
        <v>13</v>
      </c>
    </row>
    <row r="63" spans="1:9" ht="15.75" customHeight="1">
      <c r="A63" s="74">
        <v>60</v>
      </c>
      <c r="B63" s="31"/>
      <c r="C63" s="31"/>
      <c r="D63" s="12" t="s">
        <v>11</v>
      </c>
      <c r="E63" s="34">
        <v>23244</v>
      </c>
      <c r="F63" s="34">
        <v>26924</v>
      </c>
      <c r="G63" s="34">
        <v>769</v>
      </c>
      <c r="H63" s="34">
        <v>27693</v>
      </c>
      <c r="I63" s="34"/>
    </row>
    <row r="64" spans="1:9" ht="15.75" customHeight="1">
      <c r="A64" s="74">
        <v>61</v>
      </c>
      <c r="B64" s="31"/>
      <c r="C64" s="31"/>
      <c r="D64" s="12" t="s">
        <v>15</v>
      </c>
      <c r="E64" s="34">
        <v>5248</v>
      </c>
      <c r="F64" s="34">
        <v>5439</v>
      </c>
      <c r="G64" s="34">
        <v>171</v>
      </c>
      <c r="H64" s="34">
        <v>5610</v>
      </c>
      <c r="I64" s="34"/>
    </row>
    <row r="65" spans="1:9" ht="17.25" customHeight="1">
      <c r="A65" s="74">
        <v>62</v>
      </c>
      <c r="B65" s="31"/>
      <c r="C65" s="31"/>
      <c r="D65" s="12" t="s">
        <v>98</v>
      </c>
      <c r="E65" s="34">
        <v>22434</v>
      </c>
      <c r="F65" s="34">
        <v>23773</v>
      </c>
      <c r="G65" s="34">
        <v>0</v>
      </c>
      <c r="H65" s="34">
        <v>23773</v>
      </c>
      <c r="I65" s="34"/>
    </row>
    <row r="66" spans="1:9" ht="17.25" customHeight="1">
      <c r="A66" s="74">
        <v>63</v>
      </c>
      <c r="B66" s="74"/>
      <c r="C66" s="74"/>
      <c r="D66" s="12" t="s">
        <v>132</v>
      </c>
      <c r="E66" s="34">
        <v>7016</v>
      </c>
      <c r="F66" s="34">
        <v>6500</v>
      </c>
      <c r="G66" s="34">
        <v>0</v>
      </c>
      <c r="H66" s="34">
        <v>6500</v>
      </c>
      <c r="I66" s="34"/>
    </row>
    <row r="67" spans="1:9" ht="15.75" customHeight="1">
      <c r="A67" s="74">
        <v>64</v>
      </c>
      <c r="B67" s="31"/>
      <c r="C67" s="31"/>
      <c r="D67" s="12" t="s">
        <v>138</v>
      </c>
      <c r="E67" s="34">
        <v>57872</v>
      </c>
      <c r="F67" s="34">
        <v>59496</v>
      </c>
      <c r="G67" s="34">
        <v>524</v>
      </c>
      <c r="H67" s="34">
        <v>60020</v>
      </c>
      <c r="I67" s="34"/>
    </row>
    <row r="68" spans="1:9">
      <c r="A68" s="74">
        <v>66</v>
      </c>
      <c r="B68" s="31">
        <v>3</v>
      </c>
      <c r="C68" s="31"/>
      <c r="D68" s="12" t="s">
        <v>87</v>
      </c>
      <c r="E68" s="34">
        <f>SUM(E69:E71)</f>
        <v>58724</v>
      </c>
      <c r="F68" s="34">
        <f>SUM(F69:F71)</f>
        <v>43952</v>
      </c>
      <c r="G68" s="34">
        <f>SUM(G69:G71)</f>
        <v>0</v>
      </c>
      <c r="H68" s="34">
        <f>SUM(H69:H71)</f>
        <v>43952</v>
      </c>
      <c r="I68" s="62"/>
    </row>
    <row r="69" spans="1:9">
      <c r="A69" s="74">
        <v>67</v>
      </c>
      <c r="B69" s="31"/>
      <c r="C69" s="31">
        <v>1</v>
      </c>
      <c r="D69" s="33" t="s">
        <v>76</v>
      </c>
      <c r="E69" s="34">
        <v>17900</v>
      </c>
      <c r="F69" s="34">
        <v>8554</v>
      </c>
      <c r="G69" s="34">
        <v>0</v>
      </c>
      <c r="H69" s="34">
        <v>8554</v>
      </c>
      <c r="I69" s="62"/>
    </row>
    <row r="70" spans="1:9">
      <c r="A70" s="74">
        <v>68</v>
      </c>
      <c r="B70" s="31"/>
      <c r="C70" s="31">
        <v>2</v>
      </c>
      <c r="D70" s="12" t="s">
        <v>75</v>
      </c>
      <c r="E70" s="34">
        <v>39824</v>
      </c>
      <c r="F70" s="34">
        <v>34398</v>
      </c>
      <c r="G70" s="34">
        <v>0</v>
      </c>
      <c r="H70" s="34">
        <v>34398</v>
      </c>
      <c r="I70" s="62"/>
    </row>
    <row r="71" spans="1:9">
      <c r="A71" s="74">
        <v>69</v>
      </c>
      <c r="B71" s="31"/>
      <c r="C71" s="31">
        <v>3</v>
      </c>
      <c r="D71" s="12" t="s">
        <v>83</v>
      </c>
      <c r="E71" s="34">
        <v>1000</v>
      </c>
      <c r="F71" s="34">
        <v>1000</v>
      </c>
      <c r="G71" s="34">
        <v>0</v>
      </c>
      <c r="H71" s="34">
        <v>1000</v>
      </c>
      <c r="I71" s="62"/>
    </row>
    <row r="72" spans="1:9">
      <c r="A72" s="74">
        <v>70</v>
      </c>
      <c r="B72" s="31">
        <v>4</v>
      </c>
      <c r="C72" s="31"/>
      <c r="D72" s="12" t="s">
        <v>84</v>
      </c>
      <c r="E72" s="34">
        <v>70932</v>
      </c>
      <c r="F72" s="34">
        <v>46086</v>
      </c>
      <c r="G72" s="34">
        <v>-401</v>
      </c>
      <c r="H72" s="34">
        <v>45685</v>
      </c>
      <c r="I72" s="62"/>
    </row>
    <row r="73" spans="1:9">
      <c r="A73" s="74">
        <v>71</v>
      </c>
      <c r="B73" s="31"/>
      <c r="C73" s="31"/>
      <c r="D73" s="12" t="s">
        <v>162</v>
      </c>
      <c r="E73" s="34">
        <f>SUM(E7+E12)</f>
        <v>164194</v>
      </c>
      <c r="F73" s="34">
        <f>SUM(F7+F12)</f>
        <v>172339</v>
      </c>
      <c r="G73" s="34">
        <f>SUM(G7+G12)</f>
        <v>2537</v>
      </c>
      <c r="H73" s="34">
        <f>SUM(H7+H12)</f>
        <v>174876</v>
      </c>
      <c r="I73" s="34"/>
    </row>
    <row r="74" spans="1:9">
      <c r="A74" s="74">
        <v>72</v>
      </c>
      <c r="B74" s="31"/>
      <c r="C74" s="31"/>
      <c r="D74" s="12" t="s">
        <v>11</v>
      </c>
      <c r="E74" s="34">
        <v>57653</v>
      </c>
      <c r="F74" s="34">
        <v>63879</v>
      </c>
      <c r="G74" s="34">
        <v>1596</v>
      </c>
      <c r="H74" s="34">
        <v>65475</v>
      </c>
      <c r="I74" s="34"/>
    </row>
    <row r="75" spans="1:9">
      <c r="A75" s="74">
        <v>73</v>
      </c>
      <c r="B75" s="31"/>
      <c r="C75" s="31"/>
      <c r="D75" s="12" t="s">
        <v>15</v>
      </c>
      <c r="E75" s="34">
        <v>14429</v>
      </c>
      <c r="F75" s="34">
        <v>13763</v>
      </c>
      <c r="G75" s="34">
        <v>361</v>
      </c>
      <c r="H75" s="34">
        <v>14124</v>
      </c>
      <c r="I75" s="34"/>
    </row>
    <row r="76" spans="1:9">
      <c r="A76" s="74">
        <v>74</v>
      </c>
      <c r="B76" s="31"/>
      <c r="C76" s="31"/>
      <c r="D76" s="12" t="s">
        <v>98</v>
      </c>
      <c r="E76" s="34">
        <v>27224</v>
      </c>
      <c r="F76" s="34">
        <v>28701</v>
      </c>
      <c r="G76" s="34">
        <v>56</v>
      </c>
      <c r="H76" s="34">
        <v>28757</v>
      </c>
      <c r="I76" s="34"/>
    </row>
    <row r="77" spans="1:9">
      <c r="A77" s="74">
        <v>75</v>
      </c>
      <c r="B77" s="74"/>
      <c r="C77" s="74"/>
      <c r="D77" s="12" t="s">
        <v>132</v>
      </c>
      <c r="E77" s="34">
        <v>7016</v>
      </c>
      <c r="F77" s="34">
        <v>6500</v>
      </c>
      <c r="G77" s="34">
        <v>0</v>
      </c>
      <c r="H77" s="34">
        <v>6500</v>
      </c>
      <c r="I77" s="34"/>
    </row>
    <row r="78" spans="1:9">
      <c r="A78" s="74">
        <v>76</v>
      </c>
      <c r="B78" s="31"/>
      <c r="C78" s="31"/>
      <c r="D78" s="12" t="s">
        <v>138</v>
      </c>
      <c r="E78" s="34">
        <v>57872</v>
      </c>
      <c r="F78" s="34">
        <v>59496</v>
      </c>
      <c r="G78" s="34">
        <v>524</v>
      </c>
      <c r="H78" s="34">
        <v>60020</v>
      </c>
      <c r="I78" s="34"/>
    </row>
    <row r="79" spans="1:9">
      <c r="A79" s="74">
        <v>77</v>
      </c>
      <c r="B79" s="31"/>
      <c r="C79" s="31"/>
      <c r="D79" s="33" t="s">
        <v>76</v>
      </c>
      <c r="E79" s="34">
        <v>17900</v>
      </c>
      <c r="F79" s="34">
        <v>8554</v>
      </c>
      <c r="G79" s="34">
        <v>0</v>
      </c>
      <c r="H79" s="34">
        <v>8554</v>
      </c>
      <c r="I79" s="34"/>
    </row>
    <row r="80" spans="1:9">
      <c r="A80" s="74">
        <v>78</v>
      </c>
      <c r="B80" s="31"/>
      <c r="C80" s="31"/>
      <c r="D80" s="12" t="s">
        <v>75</v>
      </c>
      <c r="E80" s="34">
        <v>39824</v>
      </c>
      <c r="F80" s="34">
        <v>34398</v>
      </c>
      <c r="G80" s="34">
        <v>0</v>
      </c>
      <c r="H80" s="34">
        <v>34398</v>
      </c>
      <c r="I80" s="34"/>
    </row>
    <row r="81" spans="1:9">
      <c r="A81" s="74">
        <v>79</v>
      </c>
      <c r="B81" s="31"/>
      <c r="C81" s="31"/>
      <c r="D81" s="12" t="s">
        <v>83</v>
      </c>
      <c r="E81" s="34">
        <v>1000</v>
      </c>
      <c r="F81" s="34">
        <v>1000</v>
      </c>
      <c r="G81" s="34">
        <v>0</v>
      </c>
      <c r="H81" s="34">
        <v>1000</v>
      </c>
      <c r="I81" s="34"/>
    </row>
    <row r="82" spans="1:9">
      <c r="A82" s="74">
        <v>80</v>
      </c>
      <c r="B82" s="31"/>
      <c r="C82" s="31"/>
      <c r="D82" s="12" t="s">
        <v>16</v>
      </c>
      <c r="E82" s="34">
        <v>70932</v>
      </c>
      <c r="F82" s="34">
        <v>46086</v>
      </c>
      <c r="G82" s="34">
        <v>-401</v>
      </c>
      <c r="H82" s="34">
        <v>45685</v>
      </c>
      <c r="I82" s="34"/>
    </row>
    <row r="83" spans="1:9" ht="16.5" customHeight="1">
      <c r="A83" s="74">
        <v>81</v>
      </c>
      <c r="B83" s="31">
        <v>5</v>
      </c>
      <c r="C83" s="31"/>
      <c r="D83" s="12" t="s">
        <v>165</v>
      </c>
      <c r="E83" s="34">
        <v>3939</v>
      </c>
      <c r="F83" s="34">
        <v>3535</v>
      </c>
      <c r="G83" s="34">
        <v>2500</v>
      </c>
      <c r="H83" s="34">
        <v>6035</v>
      </c>
      <c r="I83" s="34"/>
    </row>
    <row r="84" spans="1:9">
      <c r="A84" s="74">
        <v>82</v>
      </c>
      <c r="B84" s="31"/>
      <c r="C84" s="31"/>
      <c r="D84" s="12" t="s">
        <v>169</v>
      </c>
      <c r="E84" s="34">
        <f>SUM(E7+E12+E68+E72+E83)</f>
        <v>297789</v>
      </c>
      <c r="F84" s="34">
        <f>SUM(F7+F12+F68+F72+F83)</f>
        <v>265912</v>
      </c>
      <c r="G84" s="34">
        <f>SUM(G7+G12+G68+G72+G83)</f>
        <v>4636</v>
      </c>
      <c r="H84" s="34">
        <f>SUM(H7+H12+H68+H72+H83)</f>
        <v>270548</v>
      </c>
      <c r="I84" s="34">
        <v>24</v>
      </c>
    </row>
    <row r="85" spans="1:9">
      <c r="A85" s="30"/>
    </row>
    <row r="86" spans="1:9">
      <c r="A86" s="30"/>
    </row>
  </sheetData>
  <mergeCells count="3">
    <mergeCell ref="A1:I1"/>
    <mergeCell ref="A2:I2"/>
    <mergeCell ref="A3:I3"/>
  </mergeCells>
  <pageMargins left="0.31496062992125984" right="0.31496062992125984" top="0.74803149606299213" bottom="0.74803149606299213" header="0.31496062992125984" footer="0.31496062992125984"/>
  <pageSetup paperSize="9" orientation="portrait" verticalDpi="72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29"/>
  <sheetViews>
    <sheetView workbookViewId="0">
      <selection activeCell="B4" sqref="B4:F4"/>
    </sheetView>
  </sheetViews>
  <sheetFormatPr defaultRowHeight="15"/>
  <cols>
    <col min="1" max="1" width="4.5703125" style="13" customWidth="1"/>
    <col min="2" max="2" width="35.42578125" style="13" customWidth="1"/>
    <col min="3" max="3" width="11.140625" style="13" customWidth="1"/>
    <col min="4" max="4" width="11" style="13" customWidth="1"/>
    <col min="5" max="5" width="10.85546875" style="13" customWidth="1"/>
    <col min="6" max="6" width="11.42578125" style="13" customWidth="1"/>
    <col min="7" max="16384" width="9.140625" style="13"/>
  </cols>
  <sheetData>
    <row r="1" spans="1:12">
      <c r="A1" s="284"/>
      <c r="B1" s="289"/>
      <c r="C1" s="289"/>
      <c r="D1" s="289"/>
      <c r="E1" s="289"/>
      <c r="F1" s="289"/>
      <c r="G1" s="42"/>
      <c r="H1" s="42"/>
      <c r="I1" s="42"/>
      <c r="J1" s="42"/>
    </row>
    <row r="2" spans="1:12">
      <c r="A2" s="284" t="s">
        <v>119</v>
      </c>
      <c r="B2" s="284"/>
      <c r="C2" s="284"/>
      <c r="D2" s="284"/>
      <c r="E2" s="284"/>
      <c r="F2" s="284"/>
      <c r="G2" s="41"/>
      <c r="H2" s="41"/>
      <c r="I2" s="41"/>
      <c r="J2" s="42"/>
    </row>
    <row r="3" spans="1:12">
      <c r="A3" s="284" t="s">
        <v>170</v>
      </c>
      <c r="B3" s="284"/>
      <c r="C3" s="284"/>
      <c r="D3" s="284"/>
      <c r="E3" s="284"/>
      <c r="F3" s="284"/>
      <c r="G3" s="41"/>
      <c r="H3" s="41"/>
      <c r="I3" s="41"/>
      <c r="J3" s="41"/>
    </row>
    <row r="4" spans="1:12">
      <c r="A4" s="41"/>
      <c r="B4" s="284" t="s">
        <v>331</v>
      </c>
      <c r="C4" s="284"/>
      <c r="D4" s="284"/>
      <c r="E4" s="284"/>
      <c r="F4" s="284"/>
      <c r="G4" s="41"/>
      <c r="H4" s="41"/>
      <c r="I4" s="41"/>
      <c r="J4" s="41"/>
      <c r="K4" s="41"/>
      <c r="L4" s="41"/>
    </row>
    <row r="5" spans="1:12">
      <c r="A5" s="288"/>
      <c r="B5" s="288"/>
      <c r="C5" s="288"/>
      <c r="D5" s="288"/>
      <c r="E5" s="288"/>
      <c r="F5" s="288"/>
    </row>
    <row r="6" spans="1:12">
      <c r="A6" s="288"/>
      <c r="B6" s="288"/>
      <c r="C6" s="288"/>
      <c r="D6" s="288"/>
      <c r="E6" s="288"/>
      <c r="F6" s="288"/>
    </row>
    <row r="7" spans="1:12">
      <c r="A7" s="44"/>
      <c r="B7" s="44"/>
      <c r="C7" s="44"/>
      <c r="D7" s="242"/>
      <c r="E7" s="242"/>
      <c r="F7" s="44"/>
    </row>
    <row r="8" spans="1:12">
      <c r="A8" s="44"/>
      <c r="B8" s="44"/>
      <c r="C8" s="44"/>
      <c r="D8" s="242"/>
      <c r="E8" s="242"/>
      <c r="F8" s="44"/>
    </row>
    <row r="9" spans="1:12">
      <c r="A9" s="1"/>
      <c r="B9" s="288" t="s">
        <v>88</v>
      </c>
      <c r="C9" s="288"/>
      <c r="D9" s="288"/>
      <c r="E9" s="288"/>
      <c r="F9" s="288"/>
      <c r="G9" s="288"/>
    </row>
    <row r="10" spans="1:12">
      <c r="A10" s="1"/>
      <c r="B10" s="288" t="s">
        <v>176</v>
      </c>
      <c r="C10" s="288"/>
      <c r="D10" s="288"/>
      <c r="E10" s="288"/>
      <c r="F10" s="288"/>
      <c r="G10" s="288"/>
    </row>
    <row r="11" spans="1:12">
      <c r="A11" s="1"/>
      <c r="B11" s="84"/>
      <c r="C11" s="84"/>
      <c r="D11" s="242"/>
      <c r="E11" s="242"/>
      <c r="F11" s="84" t="s">
        <v>155</v>
      </c>
      <c r="G11" s="84"/>
    </row>
    <row r="12" spans="1:12" ht="41.25" customHeight="1">
      <c r="A12" s="14" t="s">
        <v>0</v>
      </c>
      <c r="B12" s="11" t="s">
        <v>1</v>
      </c>
      <c r="C12" s="32" t="s">
        <v>166</v>
      </c>
      <c r="D12" s="32" t="s">
        <v>175</v>
      </c>
      <c r="E12" s="28" t="s">
        <v>325</v>
      </c>
      <c r="F12" s="28" t="s">
        <v>327</v>
      </c>
    </row>
    <row r="13" spans="1:12">
      <c r="A13" s="43" t="s">
        <v>3</v>
      </c>
      <c r="B13" s="63" t="s">
        <v>4</v>
      </c>
      <c r="C13" s="74" t="s">
        <v>5</v>
      </c>
      <c r="D13" s="74" t="s">
        <v>6</v>
      </c>
      <c r="E13" s="74" t="s">
        <v>7</v>
      </c>
      <c r="F13" s="74" t="s">
        <v>8</v>
      </c>
    </row>
    <row r="14" spans="1:12">
      <c r="A14" s="43">
        <v>1</v>
      </c>
      <c r="B14" s="11" t="s">
        <v>110</v>
      </c>
      <c r="C14" s="35"/>
      <c r="D14" s="35"/>
      <c r="E14" s="35"/>
      <c r="F14" s="35"/>
    </row>
    <row r="15" spans="1:12" ht="24.75">
      <c r="A15" s="74">
        <v>2</v>
      </c>
      <c r="B15" s="12" t="s">
        <v>156</v>
      </c>
      <c r="C15" s="19">
        <v>1588</v>
      </c>
      <c r="D15" s="19">
        <v>3439</v>
      </c>
      <c r="E15" s="19">
        <v>0</v>
      </c>
      <c r="F15" s="19">
        <v>3439</v>
      </c>
    </row>
    <row r="16" spans="1:12" ht="24.75">
      <c r="A16" s="74">
        <v>3</v>
      </c>
      <c r="B16" s="12" t="s">
        <v>136</v>
      </c>
      <c r="C16" s="19">
        <v>1084</v>
      </c>
      <c r="D16" s="19">
        <v>1322</v>
      </c>
      <c r="E16" s="19">
        <v>0</v>
      </c>
      <c r="F16" s="19">
        <v>1322</v>
      </c>
    </row>
    <row r="17" spans="1:6" ht="24.75">
      <c r="A17" s="74">
        <v>4</v>
      </c>
      <c r="B17" s="12" t="s">
        <v>137</v>
      </c>
      <c r="C17" s="19">
        <v>48853</v>
      </c>
      <c r="D17" s="19">
        <v>53243</v>
      </c>
      <c r="E17" s="19">
        <v>181</v>
      </c>
      <c r="F17" s="19">
        <v>53424</v>
      </c>
    </row>
    <row r="18" spans="1:6">
      <c r="A18" s="74">
        <v>5</v>
      </c>
      <c r="B18" s="12" t="s">
        <v>111</v>
      </c>
      <c r="C18" s="19">
        <v>492</v>
      </c>
      <c r="D18" s="19">
        <v>492</v>
      </c>
      <c r="E18" s="19">
        <v>0</v>
      </c>
      <c r="F18" s="19">
        <v>492</v>
      </c>
    </row>
    <row r="19" spans="1:6">
      <c r="A19" s="74">
        <v>6</v>
      </c>
      <c r="B19" s="12" t="s">
        <v>163</v>
      </c>
      <c r="C19" s="19">
        <v>595</v>
      </c>
      <c r="D19" s="19">
        <v>100</v>
      </c>
      <c r="E19" s="19">
        <v>0</v>
      </c>
      <c r="F19" s="19">
        <v>100</v>
      </c>
    </row>
    <row r="20" spans="1:6">
      <c r="A20" s="74">
        <v>13</v>
      </c>
      <c r="B20" s="12" t="s">
        <v>112</v>
      </c>
      <c r="C20" s="19">
        <v>950</v>
      </c>
      <c r="D20" s="19">
        <v>900</v>
      </c>
      <c r="E20" s="19">
        <v>0</v>
      </c>
      <c r="F20" s="19">
        <v>900</v>
      </c>
    </row>
    <row r="21" spans="1:6">
      <c r="A21" s="74">
        <v>14</v>
      </c>
      <c r="B21" s="12" t="s">
        <v>113</v>
      </c>
      <c r="C21" s="19">
        <v>50</v>
      </c>
      <c r="D21" s="19">
        <v>50</v>
      </c>
      <c r="E21" s="19">
        <v>0</v>
      </c>
      <c r="F21" s="19">
        <v>50</v>
      </c>
    </row>
    <row r="22" spans="1:6">
      <c r="A22" s="74">
        <v>15</v>
      </c>
      <c r="B22" s="12" t="s">
        <v>114</v>
      </c>
      <c r="C22" s="19">
        <v>100</v>
      </c>
      <c r="D22" s="19">
        <v>100</v>
      </c>
      <c r="E22" s="19">
        <v>0</v>
      </c>
      <c r="F22" s="19">
        <v>100</v>
      </c>
    </row>
    <row r="23" spans="1:6">
      <c r="A23" s="74">
        <v>16</v>
      </c>
      <c r="B23" s="12" t="s">
        <v>115</v>
      </c>
      <c r="C23" s="19">
        <v>50</v>
      </c>
      <c r="D23" s="19">
        <v>50</v>
      </c>
      <c r="E23" s="19">
        <v>0</v>
      </c>
      <c r="F23" s="19">
        <v>50</v>
      </c>
    </row>
    <row r="24" spans="1:6">
      <c r="A24" s="74">
        <v>17</v>
      </c>
      <c r="B24" s="12" t="s">
        <v>116</v>
      </c>
      <c r="C24" s="19">
        <v>500</v>
      </c>
      <c r="D24" s="19">
        <v>500</v>
      </c>
      <c r="E24" s="19">
        <v>0</v>
      </c>
      <c r="F24" s="19">
        <v>500</v>
      </c>
    </row>
    <row r="25" spans="1:6">
      <c r="A25" s="74">
        <v>18</v>
      </c>
      <c r="B25" s="12" t="s">
        <v>117</v>
      </c>
      <c r="C25" s="19">
        <v>50</v>
      </c>
      <c r="D25" s="19">
        <v>50</v>
      </c>
      <c r="E25" s="19">
        <v>0</v>
      </c>
      <c r="F25" s="19">
        <v>50</v>
      </c>
    </row>
    <row r="26" spans="1:6">
      <c r="A26" s="74">
        <v>19</v>
      </c>
      <c r="B26" s="12" t="s">
        <v>118</v>
      </c>
      <c r="C26" s="19">
        <v>50</v>
      </c>
      <c r="D26" s="19">
        <v>0</v>
      </c>
      <c r="E26" s="19">
        <v>0</v>
      </c>
      <c r="F26" s="19">
        <v>0</v>
      </c>
    </row>
    <row r="27" spans="1:6">
      <c r="A27" s="74">
        <v>20</v>
      </c>
      <c r="B27" s="12" t="s">
        <v>157</v>
      </c>
      <c r="C27" s="19">
        <v>50</v>
      </c>
      <c r="D27" s="19">
        <v>50</v>
      </c>
      <c r="E27" s="19">
        <v>0</v>
      </c>
      <c r="F27" s="19">
        <v>50</v>
      </c>
    </row>
    <row r="28" spans="1:6">
      <c r="A28" s="74">
        <v>20</v>
      </c>
      <c r="B28" s="12" t="s">
        <v>158</v>
      </c>
      <c r="C28" s="19">
        <v>100</v>
      </c>
      <c r="D28" s="19">
        <v>100</v>
      </c>
      <c r="E28" s="19">
        <v>0</v>
      </c>
      <c r="F28" s="19">
        <v>100</v>
      </c>
    </row>
    <row r="29" spans="1:6">
      <c r="A29" s="74">
        <v>20</v>
      </c>
      <c r="B29" s="12" t="s">
        <v>139</v>
      </c>
      <c r="C29" s="19">
        <f>SUM(C15:C20)</f>
        <v>53562</v>
      </c>
      <c r="D29" s="19">
        <f>SUM(D15:D20)</f>
        <v>59496</v>
      </c>
      <c r="E29" s="19">
        <f>SUM(E15:E20)</f>
        <v>181</v>
      </c>
      <c r="F29" s="19">
        <f>SUM(F15:F20)</f>
        <v>59677</v>
      </c>
    </row>
  </sheetData>
  <mergeCells count="8">
    <mergeCell ref="B9:G9"/>
    <mergeCell ref="B10:G10"/>
    <mergeCell ref="B4:F4"/>
    <mergeCell ref="A1:F1"/>
    <mergeCell ref="A2:F2"/>
    <mergeCell ref="A3:F3"/>
    <mergeCell ref="A5:F5"/>
    <mergeCell ref="A6:F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72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4:P35"/>
  <sheetViews>
    <sheetView workbookViewId="0">
      <selection activeCell="A22" sqref="A22:H22"/>
    </sheetView>
  </sheetViews>
  <sheetFormatPr defaultRowHeight="15"/>
  <cols>
    <col min="1" max="1" width="3.28515625" style="13" customWidth="1"/>
    <col min="2" max="2" width="2.85546875" style="13" customWidth="1"/>
    <col min="3" max="3" width="3" style="13" customWidth="1"/>
    <col min="4" max="4" width="35.5703125" style="13" customWidth="1"/>
    <col min="5" max="7" width="9.5703125" style="13" customWidth="1"/>
    <col min="8" max="8" width="9.42578125" style="13" customWidth="1"/>
    <col min="9" max="16384" width="9.140625" style="13"/>
  </cols>
  <sheetData>
    <row r="4" spans="1:16" ht="15.75">
      <c r="A4" s="290" t="s">
        <v>334</v>
      </c>
      <c r="B4" s="290"/>
      <c r="C4" s="290"/>
      <c r="D4" s="290"/>
      <c r="E4" s="290"/>
      <c r="F4" s="290"/>
      <c r="G4" s="290"/>
      <c r="H4" s="290"/>
      <c r="I4" s="24"/>
      <c r="J4" s="24"/>
      <c r="K4" s="24"/>
      <c r="L4" s="24"/>
      <c r="M4" s="24"/>
      <c r="N4" s="24"/>
      <c r="O4" s="24"/>
      <c r="P4" s="24"/>
    </row>
    <row r="5" spans="1:16" ht="15.75">
      <c r="A5" s="88"/>
      <c r="B5" s="88"/>
      <c r="C5" s="88"/>
      <c r="D5" s="88"/>
      <c r="E5" s="88"/>
      <c r="F5" s="243"/>
      <c r="G5" s="243"/>
      <c r="H5" s="88"/>
      <c r="I5" s="24"/>
      <c r="J5" s="24"/>
      <c r="K5" s="24"/>
      <c r="L5" s="24"/>
      <c r="M5" s="24"/>
      <c r="N5" s="24"/>
      <c r="O5" s="24"/>
      <c r="P5" s="24"/>
    </row>
    <row r="6" spans="1:16">
      <c r="A6" s="288" t="s">
        <v>177</v>
      </c>
      <c r="B6" s="288"/>
      <c r="C6" s="288"/>
      <c r="D6" s="288"/>
      <c r="E6" s="288"/>
      <c r="F6" s="288"/>
      <c r="G6" s="288"/>
      <c r="H6" s="288"/>
    </row>
    <row r="7" spans="1:16">
      <c r="A7" s="1"/>
      <c r="B7" s="1"/>
      <c r="C7" s="1"/>
      <c r="D7" s="1"/>
      <c r="E7" s="1"/>
      <c r="F7" s="1"/>
      <c r="G7" s="1"/>
      <c r="H7" s="1" t="s">
        <v>155</v>
      </c>
    </row>
    <row r="8" spans="1:16" ht="47.25" customHeight="1">
      <c r="A8" s="64" t="s">
        <v>20</v>
      </c>
      <c r="B8" s="64" t="s">
        <v>60</v>
      </c>
      <c r="C8" s="64" t="s">
        <v>68</v>
      </c>
      <c r="D8" s="3" t="s">
        <v>65</v>
      </c>
      <c r="E8" s="28" t="s">
        <v>168</v>
      </c>
      <c r="F8" s="28" t="s">
        <v>178</v>
      </c>
      <c r="G8" s="28" t="s">
        <v>325</v>
      </c>
      <c r="H8" s="28" t="s">
        <v>327</v>
      </c>
    </row>
    <row r="9" spans="1:16">
      <c r="A9" s="25" t="s">
        <v>3</v>
      </c>
      <c r="B9" s="25" t="s">
        <v>4</v>
      </c>
      <c r="C9" s="25" t="s">
        <v>5</v>
      </c>
      <c r="D9" s="25" t="s">
        <v>6</v>
      </c>
      <c r="E9" s="35" t="s">
        <v>7</v>
      </c>
      <c r="F9" s="35" t="s">
        <v>8</v>
      </c>
      <c r="G9" s="35" t="s">
        <v>9</v>
      </c>
      <c r="H9" s="35" t="s">
        <v>10</v>
      </c>
    </row>
    <row r="10" spans="1:16">
      <c r="A10" s="36">
        <v>5</v>
      </c>
      <c r="B10" s="36"/>
      <c r="C10" s="36"/>
      <c r="D10" s="37" t="s">
        <v>93</v>
      </c>
      <c r="E10" s="35"/>
      <c r="F10" s="35"/>
      <c r="G10" s="35"/>
      <c r="H10" s="35"/>
    </row>
    <row r="11" spans="1:16">
      <c r="A11" s="31"/>
      <c r="B11" s="31">
        <v>1</v>
      </c>
      <c r="C11" s="31"/>
      <c r="D11" s="16" t="s">
        <v>186</v>
      </c>
      <c r="E11" s="19">
        <v>39824</v>
      </c>
      <c r="F11" s="19">
        <v>34398</v>
      </c>
      <c r="G11" s="19">
        <v>0</v>
      </c>
      <c r="H11" s="19">
        <v>34398</v>
      </c>
    </row>
    <row r="12" spans="1:16">
      <c r="A12" s="25"/>
      <c r="B12" s="25">
        <v>2</v>
      </c>
      <c r="C12" s="25"/>
      <c r="D12" s="16" t="s">
        <v>66</v>
      </c>
      <c r="E12" s="19">
        <v>1000</v>
      </c>
      <c r="F12" s="19">
        <v>1000</v>
      </c>
      <c r="G12" s="19">
        <v>0</v>
      </c>
      <c r="H12" s="19">
        <v>1000</v>
      </c>
    </row>
    <row r="13" spans="1:16">
      <c r="A13" s="31"/>
      <c r="B13" s="31">
        <v>3</v>
      </c>
      <c r="C13" s="31"/>
      <c r="D13" s="16" t="s">
        <v>159</v>
      </c>
      <c r="E13" s="19">
        <v>17900</v>
      </c>
      <c r="F13" s="19">
        <v>8554</v>
      </c>
      <c r="G13" s="19">
        <v>0</v>
      </c>
      <c r="H13" s="19">
        <v>8554</v>
      </c>
    </row>
    <row r="14" spans="1:16">
      <c r="A14" s="25"/>
      <c r="B14" s="25"/>
      <c r="C14" s="25"/>
      <c r="D14" s="16" t="s">
        <v>2</v>
      </c>
      <c r="E14" s="19">
        <f>SUM(E11:E13)</f>
        <v>58724</v>
      </c>
      <c r="F14" s="19">
        <f>SUM(F11:F13)</f>
        <v>43952</v>
      </c>
      <c r="G14" s="19">
        <v>0</v>
      </c>
      <c r="H14" s="19">
        <f>SUM(H11:H13)</f>
        <v>43952</v>
      </c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 ht="15.75">
      <c r="A20" s="290" t="s">
        <v>333</v>
      </c>
      <c r="B20" s="290"/>
      <c r="C20" s="290"/>
      <c r="D20" s="290"/>
      <c r="E20" s="290"/>
      <c r="F20" s="290"/>
      <c r="G20" s="290"/>
      <c r="H20" s="290"/>
    </row>
    <row r="21" spans="1:8" ht="15.75">
      <c r="A21" s="88"/>
      <c r="B21" s="88"/>
      <c r="C21" s="88"/>
      <c r="D21" s="88"/>
      <c r="E21" s="88"/>
      <c r="F21" s="243"/>
      <c r="G21" s="243"/>
      <c r="H21" s="88"/>
    </row>
    <row r="22" spans="1:8" ht="30" customHeight="1">
      <c r="A22" s="291" t="s">
        <v>179</v>
      </c>
      <c r="B22" s="291"/>
      <c r="C22" s="291"/>
      <c r="D22" s="292"/>
      <c r="E22" s="293"/>
      <c r="F22" s="293"/>
      <c r="G22" s="293"/>
      <c r="H22" s="293"/>
    </row>
    <row r="23" spans="1:8">
      <c r="A23" s="1"/>
      <c r="B23" s="1"/>
      <c r="C23" s="1"/>
      <c r="D23" s="1"/>
      <c r="E23" s="1"/>
      <c r="F23" s="1"/>
      <c r="G23" s="1"/>
      <c r="H23" s="1" t="s">
        <v>155</v>
      </c>
    </row>
    <row r="24" spans="1:8" ht="65.25" customHeight="1">
      <c r="A24" s="65" t="s">
        <v>20</v>
      </c>
      <c r="B24" s="65" t="s">
        <v>60</v>
      </c>
      <c r="C24" s="65" t="s">
        <v>68</v>
      </c>
      <c r="D24" s="32" t="s">
        <v>67</v>
      </c>
      <c r="E24" s="28" t="s">
        <v>168</v>
      </c>
      <c r="F24" s="28" t="s">
        <v>178</v>
      </c>
      <c r="G24" s="28" t="s">
        <v>325</v>
      </c>
      <c r="H24" s="28" t="s">
        <v>327</v>
      </c>
    </row>
    <row r="25" spans="1:8">
      <c r="A25" s="25" t="s">
        <v>3</v>
      </c>
      <c r="B25" s="25" t="s">
        <v>4</v>
      </c>
      <c r="C25" s="25" t="s">
        <v>5</v>
      </c>
      <c r="D25" s="25" t="s">
        <v>6</v>
      </c>
      <c r="E25" s="35" t="s">
        <v>7</v>
      </c>
      <c r="F25" s="35" t="s">
        <v>8</v>
      </c>
      <c r="G25" s="35" t="s">
        <v>9</v>
      </c>
      <c r="H25" s="35" t="s">
        <v>10</v>
      </c>
    </row>
    <row r="26" spans="1:8">
      <c r="A26" s="25"/>
      <c r="B26" s="25"/>
      <c r="C26" s="25"/>
      <c r="D26" s="74" t="s">
        <v>180</v>
      </c>
      <c r="E26" s="35">
        <v>39824</v>
      </c>
      <c r="F26" s="35">
        <v>34398</v>
      </c>
      <c r="G26" s="19">
        <v>0</v>
      </c>
      <c r="H26" s="35">
        <v>34398</v>
      </c>
    </row>
    <row r="27" spans="1:8">
      <c r="A27" s="25"/>
      <c r="B27" s="25"/>
      <c r="C27" s="25"/>
      <c r="D27" s="92" t="s">
        <v>187</v>
      </c>
      <c r="E27" s="35"/>
      <c r="F27" s="35">
        <v>18606</v>
      </c>
      <c r="G27" s="19">
        <v>0</v>
      </c>
      <c r="H27" s="35">
        <v>18606</v>
      </c>
    </row>
    <row r="28" spans="1:8">
      <c r="A28" s="25"/>
      <c r="B28" s="25"/>
      <c r="C28" s="25"/>
      <c r="D28" s="92" t="s">
        <v>188</v>
      </c>
      <c r="E28" s="35"/>
      <c r="F28" s="35">
        <v>3175</v>
      </c>
      <c r="G28" s="19">
        <v>0</v>
      </c>
      <c r="H28" s="35">
        <v>3175</v>
      </c>
    </row>
    <row r="29" spans="1:8">
      <c r="A29" s="25"/>
      <c r="B29" s="25"/>
      <c r="C29" s="25"/>
      <c r="D29" s="92" t="s">
        <v>189</v>
      </c>
      <c r="E29" s="19"/>
      <c r="F29" s="35">
        <v>12617</v>
      </c>
      <c r="G29" s="19">
        <v>0</v>
      </c>
      <c r="H29" s="35">
        <v>12617</v>
      </c>
    </row>
    <row r="35" spans="1:8">
      <c r="A35" s="26"/>
      <c r="B35" s="26"/>
      <c r="C35" s="26"/>
      <c r="D35" s="27"/>
      <c r="E35" s="27"/>
      <c r="F35" s="27"/>
      <c r="G35" s="27"/>
      <c r="H35" s="27"/>
    </row>
  </sheetData>
  <mergeCells count="4">
    <mergeCell ref="A4:H4"/>
    <mergeCell ref="A6:H6"/>
    <mergeCell ref="A20:H20"/>
    <mergeCell ref="A22:H22"/>
  </mergeCells>
  <pageMargins left="0.31496062992125984" right="0.31496062992125984" top="0.74803149606299213" bottom="0.74803149606299213" header="0.31496062992125984" footer="0.31496062992125984"/>
  <pageSetup paperSize="9" orientation="portrait" verticalDpi="72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J25"/>
  <sheetViews>
    <sheetView workbookViewId="0">
      <selection activeCell="B4" sqref="B4:H4"/>
    </sheetView>
  </sheetViews>
  <sheetFormatPr defaultRowHeight="15"/>
  <cols>
    <col min="1" max="1" width="4" style="13" customWidth="1"/>
    <col min="2" max="2" width="5.140625" customWidth="1"/>
    <col min="3" max="3" width="23" customWidth="1"/>
    <col min="4" max="4" width="13.7109375" style="13" customWidth="1"/>
    <col min="5" max="5" width="13.5703125" style="13" customWidth="1"/>
    <col min="6" max="6" width="12.85546875" style="13" customWidth="1"/>
    <col min="7" max="7" width="10.85546875" style="13" customWidth="1"/>
  </cols>
  <sheetData>
    <row r="2" spans="1:10">
      <c r="B2" s="284" t="s">
        <v>89</v>
      </c>
      <c r="C2" s="289"/>
      <c r="D2" s="289"/>
      <c r="E2" s="289"/>
      <c r="F2" s="289"/>
      <c r="G2" s="289"/>
      <c r="H2" s="289"/>
      <c r="I2" s="4"/>
    </row>
    <row r="3" spans="1:10">
      <c r="B3" s="284" t="s">
        <v>181</v>
      </c>
      <c r="C3" s="289"/>
      <c r="D3" s="289"/>
      <c r="E3" s="289"/>
      <c r="F3" s="289"/>
      <c r="G3" s="289"/>
      <c r="H3" s="289"/>
      <c r="I3" s="4"/>
    </row>
    <row r="4" spans="1:10">
      <c r="B4" s="284" t="s">
        <v>335</v>
      </c>
      <c r="C4" s="289"/>
      <c r="D4" s="289"/>
      <c r="E4" s="289"/>
      <c r="F4" s="289"/>
      <c r="G4" s="289"/>
      <c r="H4" s="289"/>
      <c r="I4" s="4"/>
      <c r="J4" s="4"/>
    </row>
    <row r="6" spans="1:10" ht="15.75">
      <c r="B6" s="290" t="s">
        <v>88</v>
      </c>
      <c r="C6" s="290"/>
      <c r="D6" s="290"/>
      <c r="E6" s="290"/>
      <c r="F6" s="290"/>
      <c r="G6" s="290"/>
    </row>
    <row r="7" spans="1:10" ht="15.75">
      <c r="B7" s="290" t="s">
        <v>182</v>
      </c>
      <c r="C7" s="290"/>
      <c r="D7" s="290"/>
      <c r="E7" s="290"/>
      <c r="F7" s="290"/>
      <c r="G7" s="290"/>
    </row>
    <row r="8" spans="1:10" ht="15.75">
      <c r="B8" s="5"/>
      <c r="C8" s="5"/>
      <c r="D8" s="60"/>
      <c r="E8" s="243"/>
      <c r="F8" s="243"/>
      <c r="G8" s="60"/>
      <c r="I8" s="294"/>
      <c r="J8" s="295"/>
    </row>
    <row r="9" spans="1:10" ht="15.75">
      <c r="B9" s="6"/>
      <c r="C9" s="6"/>
      <c r="D9" s="6"/>
      <c r="E9" s="6"/>
      <c r="F9" s="6"/>
      <c r="G9" s="6"/>
      <c r="J9" s="2"/>
    </row>
    <row r="10" spans="1:10" ht="15.75">
      <c r="B10" s="6"/>
      <c r="C10" s="6"/>
      <c r="D10" s="6"/>
      <c r="E10" s="6"/>
      <c r="F10" s="6"/>
      <c r="G10" s="6" t="s">
        <v>155</v>
      </c>
      <c r="J10" s="2"/>
    </row>
    <row r="11" spans="1:10" ht="36">
      <c r="A11" s="72" t="s">
        <v>20</v>
      </c>
      <c r="B11" s="28" t="s">
        <v>60</v>
      </c>
      <c r="C11" s="29" t="s">
        <v>1</v>
      </c>
      <c r="D11" s="28" t="s">
        <v>166</v>
      </c>
      <c r="E11" s="28" t="s">
        <v>175</v>
      </c>
      <c r="F11" s="28" t="s">
        <v>325</v>
      </c>
      <c r="G11" s="28" t="s">
        <v>327</v>
      </c>
    </row>
    <row r="12" spans="1:10" ht="15.75">
      <c r="A12" s="68" t="s">
        <v>3</v>
      </c>
      <c r="B12" s="73" t="s">
        <v>4</v>
      </c>
      <c r="C12" s="73" t="s">
        <v>5</v>
      </c>
      <c r="D12" s="73" t="s">
        <v>6</v>
      </c>
      <c r="E12" s="73" t="s">
        <v>7</v>
      </c>
      <c r="F12" s="73" t="s">
        <v>8</v>
      </c>
      <c r="G12" s="73" t="s">
        <v>9</v>
      </c>
    </row>
    <row r="13" spans="1:10" ht="15.75">
      <c r="A13" s="16">
        <v>6</v>
      </c>
      <c r="B13" s="8"/>
      <c r="C13" s="9" t="s">
        <v>21</v>
      </c>
      <c r="D13" s="20"/>
      <c r="E13" s="20"/>
      <c r="F13" s="20"/>
      <c r="G13" s="20"/>
    </row>
    <row r="14" spans="1:10" ht="15.75">
      <c r="A14" s="16"/>
      <c r="B14" s="8">
        <v>1</v>
      </c>
      <c r="C14" s="10" t="s">
        <v>22</v>
      </c>
      <c r="D14" s="21">
        <v>36232</v>
      </c>
      <c r="E14" s="21">
        <v>11286</v>
      </c>
      <c r="F14" s="21">
        <v>-401</v>
      </c>
      <c r="G14" s="21">
        <v>10885</v>
      </c>
    </row>
    <row r="15" spans="1:10" ht="15.75">
      <c r="A15" s="16"/>
      <c r="B15" s="8"/>
      <c r="C15" s="9" t="s">
        <v>35</v>
      </c>
      <c r="D15" s="21">
        <v>6032</v>
      </c>
      <c r="E15" s="21">
        <v>5503</v>
      </c>
      <c r="F15" s="21">
        <v>-401</v>
      </c>
      <c r="G15" s="21">
        <v>5102</v>
      </c>
    </row>
    <row r="16" spans="1:10" ht="15.75">
      <c r="A16" s="16"/>
      <c r="B16" s="8"/>
      <c r="C16" s="9" t="s">
        <v>36</v>
      </c>
      <c r="D16" s="21">
        <v>30200</v>
      </c>
      <c r="E16" s="21">
        <v>5783</v>
      </c>
      <c r="F16" s="21">
        <v>0</v>
      </c>
      <c r="G16" s="21">
        <v>5783</v>
      </c>
    </row>
    <row r="17" spans="1:7" ht="15.75">
      <c r="A17" s="16"/>
      <c r="B17" s="8">
        <v>2</v>
      </c>
      <c r="C17" s="9" t="s">
        <v>37</v>
      </c>
      <c r="D17" s="21">
        <v>34700</v>
      </c>
      <c r="E17" s="21">
        <v>34800</v>
      </c>
      <c r="F17" s="21">
        <v>0</v>
      </c>
      <c r="G17" s="21">
        <v>34800</v>
      </c>
    </row>
    <row r="18" spans="1:7" ht="31.5">
      <c r="A18" s="16"/>
      <c r="B18" s="8"/>
      <c r="C18" s="7" t="s">
        <v>38</v>
      </c>
      <c r="D18" s="21">
        <f>SUM(D14+D17)</f>
        <v>70932</v>
      </c>
      <c r="E18" s="21">
        <f>SUM(E14+E17)</f>
        <v>46086</v>
      </c>
      <c r="F18" s="21">
        <f>SUM(F14+F17)</f>
        <v>-401</v>
      </c>
      <c r="G18" s="21">
        <f>SUM(G14+G17)</f>
        <v>45685</v>
      </c>
    </row>
    <row r="25" spans="1:7">
      <c r="D25" s="38"/>
      <c r="E25" s="38"/>
      <c r="F25" s="38"/>
      <c r="G25" s="38"/>
    </row>
  </sheetData>
  <mergeCells count="6">
    <mergeCell ref="B6:G6"/>
    <mergeCell ref="B7:G7"/>
    <mergeCell ref="I8:J8"/>
    <mergeCell ref="B2:H2"/>
    <mergeCell ref="B3:H3"/>
    <mergeCell ref="B4:H4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P26"/>
  <sheetViews>
    <sheetView workbookViewId="0">
      <selection activeCell="A3" sqref="A3:O3"/>
    </sheetView>
  </sheetViews>
  <sheetFormatPr defaultRowHeight="15"/>
  <cols>
    <col min="1" max="1" width="5.5703125" customWidth="1"/>
    <col min="2" max="2" width="26.140625" customWidth="1"/>
    <col min="3" max="4" width="7.5703125" customWidth="1"/>
    <col min="5" max="5" width="7.140625" customWidth="1"/>
    <col min="6" max="6" width="7.42578125" customWidth="1"/>
    <col min="7" max="7" width="7.140625" customWidth="1"/>
    <col min="8" max="8" width="7.28515625" customWidth="1"/>
    <col min="9" max="9" width="6.85546875" customWidth="1"/>
    <col min="10" max="10" width="7.85546875" customWidth="1"/>
    <col min="12" max="12" width="6.85546875" customWidth="1"/>
    <col min="13" max="13" width="8.140625" customWidth="1"/>
    <col min="14" max="15" width="7.85546875" customWidth="1"/>
  </cols>
  <sheetData>
    <row r="1" spans="1:16" s="13" customFormat="1">
      <c r="A1" s="284" t="s">
        <v>92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</row>
    <row r="2" spans="1:16" s="13" customFormat="1">
      <c r="A2" s="284" t="s">
        <v>183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</row>
    <row r="3" spans="1:16" s="13" customFormat="1">
      <c r="A3" s="284" t="s">
        <v>336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</row>
    <row r="4" spans="1:16" ht="20.25" customHeight="1">
      <c r="A4" s="284" t="s">
        <v>184</v>
      </c>
      <c r="B4" s="284"/>
      <c r="C4" s="284"/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4"/>
      <c r="O4" s="284"/>
    </row>
    <row r="5" spans="1:16">
      <c r="A5" s="23" t="s">
        <v>0</v>
      </c>
      <c r="B5" s="15" t="s">
        <v>39</v>
      </c>
      <c r="C5" s="11" t="s">
        <v>40</v>
      </c>
      <c r="D5" s="11" t="s">
        <v>41</v>
      </c>
      <c r="E5" s="11" t="s">
        <v>42</v>
      </c>
      <c r="F5" s="11" t="s">
        <v>43</v>
      </c>
      <c r="G5" s="11" t="s">
        <v>44</v>
      </c>
      <c r="H5" s="11" t="s">
        <v>45</v>
      </c>
      <c r="I5" s="11" t="s">
        <v>46</v>
      </c>
      <c r="J5" s="11" t="s">
        <v>47</v>
      </c>
      <c r="K5" s="11" t="s">
        <v>48</v>
      </c>
      <c r="L5" s="11" t="s">
        <v>49</v>
      </c>
      <c r="M5" s="11" t="s">
        <v>50</v>
      </c>
      <c r="N5" s="11" t="s">
        <v>51</v>
      </c>
      <c r="O5" s="11" t="s">
        <v>2</v>
      </c>
    </row>
    <row r="6" spans="1:16">
      <c r="A6" s="15" t="s">
        <v>3</v>
      </c>
      <c r="B6" s="15" t="s">
        <v>4</v>
      </c>
      <c r="C6" s="74" t="s">
        <v>5</v>
      </c>
      <c r="D6" s="74" t="s">
        <v>6</v>
      </c>
      <c r="E6" s="74" t="s">
        <v>7</v>
      </c>
      <c r="F6" s="74" t="s">
        <v>8</v>
      </c>
      <c r="G6" s="74" t="s">
        <v>9</v>
      </c>
      <c r="H6" s="74" t="s">
        <v>10</v>
      </c>
      <c r="I6" s="74" t="s">
        <v>23</v>
      </c>
      <c r="J6" s="74" t="s">
        <v>52</v>
      </c>
      <c r="K6" s="74" t="s">
        <v>53</v>
      </c>
      <c r="L6" s="74" t="s">
        <v>54</v>
      </c>
      <c r="M6" s="74" t="s">
        <v>55</v>
      </c>
      <c r="N6" s="74" t="s">
        <v>56</v>
      </c>
      <c r="O6" s="74" t="s">
        <v>57</v>
      </c>
    </row>
    <row r="7" spans="1:16">
      <c r="A7" s="15">
        <v>1</v>
      </c>
      <c r="B7" s="15" t="s">
        <v>58</v>
      </c>
      <c r="C7" s="18">
        <v>0</v>
      </c>
      <c r="D7" s="19">
        <v>95703</v>
      </c>
      <c r="E7" s="18">
        <v>93533</v>
      </c>
      <c r="F7" s="18">
        <v>106000</v>
      </c>
      <c r="G7" s="18">
        <v>102017</v>
      </c>
      <c r="H7" s="18">
        <v>98274</v>
      </c>
      <c r="I7" s="18">
        <v>87908</v>
      </c>
      <c r="J7" s="18">
        <v>74811</v>
      </c>
      <c r="K7" s="18">
        <v>36420</v>
      </c>
      <c r="L7" s="18">
        <v>47793</v>
      </c>
      <c r="M7" s="18">
        <v>40253</v>
      </c>
      <c r="N7" s="18">
        <v>35710</v>
      </c>
      <c r="O7" s="18">
        <v>0</v>
      </c>
    </row>
    <row r="8" spans="1:16">
      <c r="A8" s="74">
        <v>2</v>
      </c>
      <c r="B8" s="22" t="s">
        <v>152</v>
      </c>
      <c r="C8" s="19">
        <v>9900</v>
      </c>
      <c r="D8" s="19">
        <v>9900</v>
      </c>
      <c r="E8" s="19">
        <v>9900</v>
      </c>
      <c r="F8" s="19">
        <v>9900</v>
      </c>
      <c r="G8" s="19">
        <v>9900</v>
      </c>
      <c r="H8" s="19">
        <v>9900</v>
      </c>
      <c r="I8" s="19">
        <v>9900</v>
      </c>
      <c r="J8" s="19">
        <v>9900</v>
      </c>
      <c r="K8" s="19">
        <v>9900</v>
      </c>
      <c r="L8" s="19">
        <v>9900</v>
      </c>
      <c r="M8" s="19">
        <v>9900</v>
      </c>
      <c r="N8" s="19">
        <v>11406</v>
      </c>
      <c r="O8" s="19">
        <f t="shared" ref="O8:O13" si="0">SUM(C8:N8)</f>
        <v>120306</v>
      </c>
    </row>
    <row r="9" spans="1:16">
      <c r="A9" s="74">
        <v>3</v>
      </c>
      <c r="B9" s="22" t="s">
        <v>32</v>
      </c>
      <c r="C9" s="19">
        <v>0</v>
      </c>
      <c r="D9" s="19">
        <v>1500</v>
      </c>
      <c r="E9" s="19">
        <v>16000</v>
      </c>
      <c r="F9" s="19">
        <v>500</v>
      </c>
      <c r="G9" s="19">
        <v>0</v>
      </c>
      <c r="H9" s="19">
        <v>0</v>
      </c>
      <c r="I9" s="19">
        <v>0</v>
      </c>
      <c r="J9" s="19">
        <v>500</v>
      </c>
      <c r="K9" s="19">
        <v>17000</v>
      </c>
      <c r="L9" s="19">
        <v>1500</v>
      </c>
      <c r="M9" s="19">
        <v>0</v>
      </c>
      <c r="N9" s="19">
        <v>9228</v>
      </c>
      <c r="O9" s="19">
        <f t="shared" si="0"/>
        <v>46228</v>
      </c>
    </row>
    <row r="10" spans="1:16">
      <c r="A10" s="74">
        <v>4</v>
      </c>
      <c r="B10" s="80" t="s">
        <v>27</v>
      </c>
      <c r="C10" s="19">
        <v>100</v>
      </c>
      <c r="D10" s="19">
        <v>100</v>
      </c>
      <c r="E10" s="19">
        <v>60</v>
      </c>
      <c r="F10" s="19">
        <v>100</v>
      </c>
      <c r="G10" s="19">
        <v>100</v>
      </c>
      <c r="H10" s="19">
        <v>60</v>
      </c>
      <c r="I10" s="19">
        <v>100</v>
      </c>
      <c r="J10" s="19">
        <v>100</v>
      </c>
      <c r="K10" s="19">
        <v>66</v>
      </c>
      <c r="L10" s="19">
        <v>100</v>
      </c>
      <c r="M10" s="19">
        <v>100</v>
      </c>
      <c r="N10" s="19">
        <v>395</v>
      </c>
      <c r="O10" s="19">
        <f t="shared" si="0"/>
        <v>1381</v>
      </c>
    </row>
    <row r="11" spans="1:16" s="13" customFormat="1">
      <c r="A11" s="74">
        <v>5</v>
      </c>
      <c r="B11" s="80" t="s">
        <v>160</v>
      </c>
      <c r="C11" s="19">
        <v>7</v>
      </c>
      <c r="D11" s="19">
        <v>7</v>
      </c>
      <c r="E11" s="19">
        <v>7</v>
      </c>
      <c r="F11" s="19">
        <v>17</v>
      </c>
      <c r="G11" s="19">
        <v>7</v>
      </c>
      <c r="H11" s="19">
        <v>7</v>
      </c>
      <c r="I11" s="19">
        <v>7</v>
      </c>
      <c r="J11" s="19">
        <v>7</v>
      </c>
      <c r="K11" s="19">
        <v>7</v>
      </c>
      <c r="L11" s="19">
        <v>13</v>
      </c>
      <c r="M11" s="19">
        <v>7</v>
      </c>
      <c r="N11" s="19">
        <v>7</v>
      </c>
      <c r="O11" s="19">
        <f t="shared" si="0"/>
        <v>100</v>
      </c>
    </row>
    <row r="12" spans="1:16" s="13" customFormat="1">
      <c r="A12" s="74">
        <v>6</v>
      </c>
      <c r="B12" s="22" t="s">
        <v>120</v>
      </c>
      <c r="C12" s="19">
        <v>50</v>
      </c>
      <c r="D12" s="19">
        <v>100</v>
      </c>
      <c r="E12" s="19">
        <v>100</v>
      </c>
      <c r="F12" s="19">
        <v>100</v>
      </c>
      <c r="G12" s="19">
        <v>50</v>
      </c>
      <c r="H12" s="19">
        <v>50</v>
      </c>
      <c r="I12" s="19">
        <v>50</v>
      </c>
      <c r="J12" s="19">
        <v>100</v>
      </c>
      <c r="K12" s="19">
        <v>100</v>
      </c>
      <c r="L12" s="19">
        <v>50</v>
      </c>
      <c r="M12" s="19">
        <v>50</v>
      </c>
      <c r="N12" s="19">
        <v>100</v>
      </c>
      <c r="O12" s="19">
        <f t="shared" si="0"/>
        <v>900</v>
      </c>
    </row>
    <row r="13" spans="1:16" s="13" customFormat="1">
      <c r="A13" s="74">
        <v>7</v>
      </c>
      <c r="B13" s="80" t="s">
        <v>121</v>
      </c>
      <c r="C13" s="19">
        <v>98946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2687</v>
      </c>
      <c r="O13" s="81">
        <f t="shared" si="0"/>
        <v>101633</v>
      </c>
      <c r="P13" s="82"/>
    </row>
    <row r="14" spans="1:16">
      <c r="A14" s="74">
        <v>8</v>
      </c>
      <c r="B14" s="16" t="s">
        <v>153</v>
      </c>
      <c r="C14" s="19">
        <f t="shared" ref="C14:O14" si="1">SUM(C7:C13)</f>
        <v>109003</v>
      </c>
      <c r="D14" s="19">
        <f t="shared" si="1"/>
        <v>107310</v>
      </c>
      <c r="E14" s="19">
        <f t="shared" si="1"/>
        <v>119600</v>
      </c>
      <c r="F14" s="19">
        <f t="shared" si="1"/>
        <v>116617</v>
      </c>
      <c r="G14" s="19">
        <f t="shared" si="1"/>
        <v>112074</v>
      </c>
      <c r="H14" s="19">
        <f t="shared" si="1"/>
        <v>108291</v>
      </c>
      <c r="I14" s="19">
        <f t="shared" si="1"/>
        <v>97965</v>
      </c>
      <c r="J14" s="19">
        <f t="shared" si="1"/>
        <v>85418</v>
      </c>
      <c r="K14" s="19">
        <f t="shared" si="1"/>
        <v>63493</v>
      </c>
      <c r="L14" s="19">
        <f t="shared" si="1"/>
        <v>59356</v>
      </c>
      <c r="M14" s="19">
        <f t="shared" si="1"/>
        <v>50310</v>
      </c>
      <c r="N14" s="19">
        <f t="shared" si="1"/>
        <v>59533</v>
      </c>
      <c r="O14" s="19">
        <f t="shared" si="1"/>
        <v>270548</v>
      </c>
    </row>
    <row r="15" spans="1:16">
      <c r="A15" s="74">
        <v>9</v>
      </c>
      <c r="B15" s="22" t="s">
        <v>28</v>
      </c>
      <c r="C15" s="19">
        <v>5200</v>
      </c>
      <c r="D15" s="19">
        <v>5300</v>
      </c>
      <c r="E15" s="19">
        <v>5300</v>
      </c>
      <c r="F15" s="19">
        <v>5300</v>
      </c>
      <c r="G15" s="19">
        <v>5300</v>
      </c>
      <c r="H15" s="19">
        <v>5300</v>
      </c>
      <c r="I15" s="19">
        <v>5300</v>
      </c>
      <c r="J15" s="19">
        <v>5300</v>
      </c>
      <c r="K15" s="19">
        <v>5300</v>
      </c>
      <c r="L15" s="19">
        <v>5300</v>
      </c>
      <c r="M15" s="19">
        <v>5300</v>
      </c>
      <c r="N15" s="19">
        <v>7275</v>
      </c>
      <c r="O15" s="19">
        <f>SUM(C15:N15)</f>
        <v>65475</v>
      </c>
    </row>
    <row r="16" spans="1:16">
      <c r="A16" s="74">
        <v>10</v>
      </c>
      <c r="B16" s="22" t="s">
        <v>29</v>
      </c>
      <c r="C16" s="19">
        <v>1200</v>
      </c>
      <c r="D16" s="19">
        <v>1100</v>
      </c>
      <c r="E16" s="19">
        <v>1100</v>
      </c>
      <c r="F16" s="19">
        <v>1100</v>
      </c>
      <c r="G16" s="19">
        <v>1100</v>
      </c>
      <c r="H16" s="19">
        <v>1100</v>
      </c>
      <c r="I16" s="19">
        <v>1100</v>
      </c>
      <c r="J16" s="19">
        <v>1100</v>
      </c>
      <c r="K16" s="19">
        <v>1100</v>
      </c>
      <c r="L16" s="19">
        <v>1100</v>
      </c>
      <c r="M16" s="19">
        <v>1100</v>
      </c>
      <c r="N16" s="19">
        <v>1924</v>
      </c>
      <c r="O16" s="19">
        <f t="shared" ref="O16:O23" si="2">SUM(C16:N16)</f>
        <v>14124</v>
      </c>
    </row>
    <row r="17" spans="1:15">
      <c r="A17" s="74">
        <v>11</v>
      </c>
      <c r="B17" s="22" t="s">
        <v>30</v>
      </c>
      <c r="C17" s="19">
        <v>1500</v>
      </c>
      <c r="D17" s="19">
        <v>1977</v>
      </c>
      <c r="E17" s="19">
        <v>1800</v>
      </c>
      <c r="F17" s="19">
        <v>2800</v>
      </c>
      <c r="G17" s="19">
        <v>2000</v>
      </c>
      <c r="H17" s="19">
        <v>2800</v>
      </c>
      <c r="I17" s="19">
        <v>2800</v>
      </c>
      <c r="J17" s="19">
        <v>2800</v>
      </c>
      <c r="K17" s="19">
        <v>2900</v>
      </c>
      <c r="L17" s="19">
        <v>1800</v>
      </c>
      <c r="M17" s="19">
        <v>2800</v>
      </c>
      <c r="N17" s="19">
        <v>2780</v>
      </c>
      <c r="O17" s="19">
        <f t="shared" si="2"/>
        <v>28757</v>
      </c>
    </row>
    <row r="18" spans="1:15">
      <c r="A18" s="74">
        <v>12</v>
      </c>
      <c r="B18" s="12" t="s">
        <v>132</v>
      </c>
      <c r="C18" s="19">
        <v>500</v>
      </c>
      <c r="D18" s="19">
        <v>500</v>
      </c>
      <c r="E18" s="19">
        <v>500</v>
      </c>
      <c r="F18" s="19">
        <v>500</v>
      </c>
      <c r="G18" s="19">
        <v>500</v>
      </c>
      <c r="H18" s="19">
        <v>500</v>
      </c>
      <c r="I18" s="19">
        <v>500</v>
      </c>
      <c r="J18" s="19">
        <v>500</v>
      </c>
      <c r="K18" s="19">
        <v>500</v>
      </c>
      <c r="L18" s="19">
        <v>500</v>
      </c>
      <c r="M18" s="19">
        <v>500</v>
      </c>
      <c r="N18" s="19">
        <v>1000</v>
      </c>
      <c r="O18" s="19">
        <f t="shared" si="2"/>
        <v>6500</v>
      </c>
    </row>
    <row r="19" spans="1:15" s="13" customFormat="1">
      <c r="A19" s="74">
        <v>13</v>
      </c>
      <c r="B19" s="12" t="s">
        <v>138</v>
      </c>
      <c r="C19" s="19">
        <v>4900</v>
      </c>
      <c r="D19" s="19">
        <v>4900</v>
      </c>
      <c r="E19" s="19">
        <v>4900</v>
      </c>
      <c r="F19" s="19">
        <v>4900</v>
      </c>
      <c r="G19" s="19">
        <v>4900</v>
      </c>
      <c r="H19" s="19">
        <v>4900</v>
      </c>
      <c r="I19" s="19">
        <v>4900</v>
      </c>
      <c r="J19" s="19">
        <v>4900</v>
      </c>
      <c r="K19" s="19">
        <v>4900</v>
      </c>
      <c r="L19" s="19">
        <v>4900</v>
      </c>
      <c r="M19" s="19">
        <v>4900</v>
      </c>
      <c r="N19" s="19">
        <v>6120</v>
      </c>
      <c r="O19" s="19">
        <f t="shared" si="2"/>
        <v>60020</v>
      </c>
    </row>
    <row r="20" spans="1:15" s="13" customFormat="1">
      <c r="A20" s="74">
        <v>14</v>
      </c>
      <c r="B20" s="33" t="s">
        <v>76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8554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f t="shared" si="2"/>
        <v>8554</v>
      </c>
    </row>
    <row r="21" spans="1:15">
      <c r="A21" s="74">
        <v>15</v>
      </c>
      <c r="B21" s="12" t="s">
        <v>75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34398</v>
      </c>
      <c r="K21" s="19">
        <v>0</v>
      </c>
      <c r="L21" s="19">
        <v>0</v>
      </c>
      <c r="M21" s="19">
        <v>0</v>
      </c>
      <c r="N21" s="19">
        <v>0</v>
      </c>
      <c r="O21" s="19">
        <f t="shared" si="2"/>
        <v>34398</v>
      </c>
    </row>
    <row r="22" spans="1:15" s="13" customFormat="1">
      <c r="A22" s="74">
        <v>16</v>
      </c>
      <c r="B22" s="12" t="s">
        <v>83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1000</v>
      </c>
      <c r="L22" s="19">
        <v>0</v>
      </c>
      <c r="M22" s="19">
        <v>0</v>
      </c>
      <c r="N22" s="19">
        <v>0</v>
      </c>
      <c r="O22" s="19">
        <f t="shared" si="2"/>
        <v>1000</v>
      </c>
    </row>
    <row r="23" spans="1:15" s="13" customFormat="1">
      <c r="A23" s="74">
        <v>17</v>
      </c>
      <c r="B23" s="12" t="s">
        <v>16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5783</v>
      </c>
      <c r="I23" s="19">
        <v>0</v>
      </c>
      <c r="J23" s="19">
        <v>0</v>
      </c>
      <c r="K23" s="19">
        <v>0</v>
      </c>
      <c r="L23" s="19">
        <v>5503</v>
      </c>
      <c r="M23" s="19">
        <v>0</v>
      </c>
      <c r="N23" s="19">
        <v>34399</v>
      </c>
      <c r="O23" s="19">
        <f t="shared" si="2"/>
        <v>45685</v>
      </c>
    </row>
    <row r="24" spans="1:15" s="13" customFormat="1">
      <c r="A24" s="74">
        <v>18</v>
      </c>
      <c r="B24" s="12" t="s">
        <v>165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>
        <v>6035</v>
      </c>
      <c r="O24" s="19">
        <v>3939</v>
      </c>
    </row>
    <row r="25" spans="1:15">
      <c r="A25" s="74">
        <v>190</v>
      </c>
      <c r="B25" s="16" t="s">
        <v>154</v>
      </c>
      <c r="C25" s="19">
        <f t="shared" ref="C25:M25" si="3">SUM(C15:C23)</f>
        <v>13300</v>
      </c>
      <c r="D25" s="19">
        <f t="shared" si="3"/>
        <v>13777</v>
      </c>
      <c r="E25" s="19">
        <f t="shared" si="3"/>
        <v>13600</v>
      </c>
      <c r="F25" s="19">
        <f t="shared" si="3"/>
        <v>14600</v>
      </c>
      <c r="G25" s="19">
        <f t="shared" si="3"/>
        <v>13800</v>
      </c>
      <c r="H25" s="19">
        <f t="shared" si="3"/>
        <v>20383</v>
      </c>
      <c r="I25" s="19">
        <f t="shared" si="3"/>
        <v>23154</v>
      </c>
      <c r="J25" s="19">
        <f t="shared" si="3"/>
        <v>48998</v>
      </c>
      <c r="K25" s="19">
        <f t="shared" si="3"/>
        <v>15700</v>
      </c>
      <c r="L25" s="19">
        <f t="shared" si="3"/>
        <v>19103</v>
      </c>
      <c r="M25" s="19">
        <f t="shared" si="3"/>
        <v>14600</v>
      </c>
      <c r="N25" s="19">
        <f>SUM(N15:N24)</f>
        <v>59533</v>
      </c>
      <c r="O25" s="19">
        <f t="shared" ref="O25" si="4">SUM(C25+D25+E25+F25+G25+H25+I25+J25+K25+L25+M25+N25)</f>
        <v>270548</v>
      </c>
    </row>
    <row r="26" spans="1:15">
      <c r="A26" s="74">
        <v>20</v>
      </c>
      <c r="B26" s="17" t="s">
        <v>19</v>
      </c>
      <c r="C26" s="19">
        <f t="shared" ref="C26:N26" si="5">C14-C25</f>
        <v>95703</v>
      </c>
      <c r="D26" s="19">
        <f t="shared" si="5"/>
        <v>93533</v>
      </c>
      <c r="E26" s="19">
        <f t="shared" si="5"/>
        <v>106000</v>
      </c>
      <c r="F26" s="19">
        <f t="shared" si="5"/>
        <v>102017</v>
      </c>
      <c r="G26" s="19">
        <f t="shared" si="5"/>
        <v>98274</v>
      </c>
      <c r="H26" s="19">
        <f t="shared" si="5"/>
        <v>87908</v>
      </c>
      <c r="I26" s="19">
        <f t="shared" si="5"/>
        <v>74811</v>
      </c>
      <c r="J26" s="19">
        <f t="shared" si="5"/>
        <v>36420</v>
      </c>
      <c r="K26" s="19">
        <f t="shared" si="5"/>
        <v>47793</v>
      </c>
      <c r="L26" s="19">
        <f t="shared" si="5"/>
        <v>40253</v>
      </c>
      <c r="M26" s="19">
        <f t="shared" si="5"/>
        <v>35710</v>
      </c>
      <c r="N26" s="19">
        <f t="shared" si="5"/>
        <v>0</v>
      </c>
      <c r="O26" s="19">
        <v>0</v>
      </c>
    </row>
  </sheetData>
  <mergeCells count="4">
    <mergeCell ref="A1:O1"/>
    <mergeCell ref="A2:O2"/>
    <mergeCell ref="A3:O3"/>
    <mergeCell ref="A4:O4"/>
  </mergeCells>
  <pageMargins left="0.70866141732283472" right="0.70866141732283472" top="0.74803149606299213" bottom="0.74803149606299213" header="0.31496062992125984" footer="0.31496062992125984"/>
  <pageSetup paperSize="9" orientation="landscape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11</vt:i4>
      </vt:variant>
      <vt:variant>
        <vt:lpstr>Névvel ellátott tartományok</vt:lpstr>
      </vt:variant>
      <vt:variant>
        <vt:i4>1</vt:i4>
      </vt:variant>
    </vt:vector>
  </HeadingPairs>
  <TitlesOfParts>
    <vt:vector size="12" baseType="lpstr">
      <vt:lpstr>1.mell </vt:lpstr>
      <vt:lpstr>1.1.sz.mell</vt:lpstr>
      <vt:lpstr>1.2 .sz.mell </vt:lpstr>
      <vt:lpstr>2.sz.mell </vt:lpstr>
      <vt:lpstr>3sz.melléklet</vt:lpstr>
      <vt:lpstr>4  .sz.mell</vt:lpstr>
      <vt:lpstr>5.6 sz. melléklet</vt:lpstr>
      <vt:lpstr>7 .sz.mell</vt:lpstr>
      <vt:lpstr>8.sz.melléklet</vt:lpstr>
      <vt:lpstr>9.10.sz.mell </vt:lpstr>
      <vt:lpstr>11. sz mell</vt:lpstr>
      <vt:lpstr>'1.1.sz.mell'!Nyomtatási_terület</vt:lpstr>
    </vt:vector>
  </TitlesOfParts>
  <Company>Önkormányzat Monostorapáti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Molnár Andrea</dc:creator>
  <cp:lastModifiedBy>Molnár Andrea</cp:lastModifiedBy>
  <cp:lastPrinted>2017-05-30T07:18:01Z</cp:lastPrinted>
  <dcterms:created xsi:type="dcterms:W3CDTF">2010-08-03T07:48:48Z</dcterms:created>
  <dcterms:modified xsi:type="dcterms:W3CDTF">2017-05-30T07:20:49Z</dcterms:modified>
</cp:coreProperties>
</file>